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FR\"/>
    </mc:Choice>
  </mc:AlternateContent>
  <xr:revisionPtr revIDLastSave="0" documentId="8_{BAD8573B-55AB-4548-87A4-8317360F190B}" xr6:coauthVersionLast="47" xr6:coauthVersionMax="47" xr10:uidLastSave="{00000000-0000-0000-0000-000000000000}"/>
  <workbookProtection workbookAlgorithmName="SHA-512" workbookHashValue="7mR+ZKkJhCCFSPtMAnohuNlCY9x1R9S4N89Lp+xsMIxJ+KkdFLdTlkfG24zwos9j0Zy9MKi+YytQOAiy1IHn5A==" workbookSaltValue="fFlldkUUcnJAr+z+g9aqYg==" workbookSpinCount="100000" lockStructure="1"/>
  <bookViews>
    <workbookView xWindow="-12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64" i="11"/>
  <c r="A116" i="11"/>
  <c r="AA39" i="1" l="1"/>
  <c r="AM25" i="1" l="1"/>
  <c r="A98" i="11"/>
  <c r="A96" i="11"/>
  <c r="A66" i="11"/>
  <c r="A61" i="11"/>
  <c r="A67" i="11"/>
  <c r="A74" i="11"/>
  <c r="A97" i="11"/>
  <c r="A68" i="11"/>
  <c r="M26" i="1" l="1"/>
  <c r="A58" i="11"/>
  <c r="A65" i="11"/>
  <c r="A37" i="11"/>
  <c r="A63" i="11"/>
  <c r="A39" i="11"/>
  <c r="A62" i="11"/>
  <c r="A38" i="11"/>
  <c r="A40" i="11"/>
  <c r="AA23" i="1" l="1"/>
  <c r="A125" i="11"/>
  <c r="A148" i="11"/>
  <c r="A129" i="11"/>
  <c r="A154" i="11"/>
  <c r="A149" i="11"/>
  <c r="A133" i="11"/>
  <c r="A115" i="11"/>
  <c r="A120" i="11"/>
  <c r="A131" i="11"/>
  <c r="A145" i="11"/>
  <c r="A139" i="11"/>
  <c r="A152" i="11"/>
  <c r="A146" i="11"/>
  <c r="A155" i="11"/>
  <c r="A126" i="11"/>
  <c r="A150" i="11"/>
  <c r="A141" i="11"/>
  <c r="A128" i="11"/>
  <c r="A137" i="11"/>
  <c r="A151" i="11"/>
  <c r="A130" i="11"/>
  <c r="A144" i="11"/>
  <c r="A121" i="11"/>
  <c r="A142" i="11"/>
  <c r="A138" i="11"/>
  <c r="A153" i="11"/>
  <c r="A140" i="11"/>
  <c r="A156" i="11"/>
  <c r="A157" i="11"/>
  <c r="A147" i="11"/>
  <c r="A143" i="11"/>
  <c r="A132" i="11"/>
  <c r="C79" i="11" l="1"/>
  <c r="AA28" i="1" l="1"/>
  <c r="A47" i="11"/>
  <c r="A57" i="11"/>
  <c r="A56" i="11"/>
  <c r="A32" i="11"/>
  <c r="A34" i="11"/>
  <c r="A35" i="11"/>
  <c r="A49" i="11"/>
  <c r="A53" i="11"/>
  <c r="A36" i="11"/>
  <c r="A51" i="11"/>
  <c r="A52" i="11"/>
  <c r="A55" i="11"/>
  <c r="A59" i="11"/>
  <c r="A50" i="11"/>
  <c r="A33" i="11"/>
  <c r="A46" i="11"/>
  <c r="A48" i="11"/>
  <c r="A31" i="11"/>
  <c r="A45" i="11"/>
  <c r="A54" i="11"/>
  <c r="AE2" i="1" l="1"/>
  <c r="A20" i="11"/>
  <c r="A4" i="11"/>
  <c r="A136" i="11"/>
  <c r="A5" i="11"/>
  <c r="A135" i="11"/>
  <c r="A19" i="11"/>
  <c r="A10" i="11"/>
  <c r="A155" i="10" l="1"/>
  <c r="A153" i="10"/>
  <c r="A151" i="10"/>
  <c r="A149" i="10"/>
  <c r="A147" i="10"/>
  <c r="A18" i="11"/>
  <c r="A91" i="11"/>
  <c r="A42" i="11"/>
  <c r="A99" i="11"/>
  <c r="A124" i="11"/>
  <c r="A78" i="11"/>
  <c r="A81" i="11"/>
  <c r="A92" i="11"/>
  <c r="A119" i="11"/>
  <c r="A75" i="11"/>
  <c r="A86" i="11"/>
  <c r="A88" i="11"/>
  <c r="A118" i="11"/>
  <c r="A90" i="11"/>
  <c r="A9" i="11"/>
  <c r="A160" i="11"/>
  <c r="A106" i="11"/>
  <c r="A94" i="11"/>
  <c r="A103" i="11"/>
  <c r="A21" i="11"/>
  <c r="A102" i="11"/>
  <c r="A162" i="11"/>
  <c r="A17" i="11"/>
  <c r="A69" i="11"/>
  <c r="A7" i="11"/>
  <c r="A76" i="11"/>
  <c r="A16" i="11"/>
  <c r="A12" i="11"/>
  <c r="A13" i="11"/>
  <c r="A109" i="11"/>
  <c r="A105" i="11"/>
  <c r="A111" i="11"/>
  <c r="A70" i="11"/>
  <c r="A6" i="11"/>
  <c r="A89" i="11"/>
  <c r="A108" i="11"/>
  <c r="A104" i="11"/>
  <c r="A95" i="11"/>
  <c r="A23" i="11"/>
  <c r="A113" i="11"/>
  <c r="A80" i="11"/>
  <c r="A72" i="11"/>
  <c r="A22" i="11"/>
  <c r="A82" i="11"/>
  <c r="A84" i="11"/>
  <c r="A107" i="11"/>
  <c r="A112" i="11"/>
  <c r="A101" i="11"/>
  <c r="A93" i="11"/>
  <c r="A11" i="11"/>
  <c r="A114" i="11"/>
  <c r="A87" i="11"/>
  <c r="A2" i="11"/>
  <c r="A30" i="11"/>
  <c r="A15" i="11"/>
  <c r="A117" i="11"/>
  <c r="A71" i="11"/>
  <c r="A100" i="11"/>
  <c r="A161" i="11"/>
  <c r="A29" i="11"/>
  <c r="A110" i="11"/>
  <c r="A83" i="11"/>
  <c r="A8" i="11"/>
  <c r="A123" i="11"/>
  <c r="A73" i="11"/>
  <c r="A14" i="11"/>
  <c r="A3" i="11"/>
  <c r="A159" i="11"/>
</calcChain>
</file>

<file path=xl/sharedStrings.xml><?xml version="1.0" encoding="utf-8"?>
<sst xmlns="http://schemas.openxmlformats.org/spreadsheetml/2006/main" count="1617" uniqueCount="738">
  <si>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</si>
  <si>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</si>
  <si>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</si>
  <si>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</si>
  <si>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</si>
  <si>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</si>
  <si>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</si>
  <si>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</si>
  <si>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</si>
  <si>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</si>
  <si>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</si>
  <si>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</si>
  <si>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</si>
  <si>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</si>
  <si>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</si>
  <si>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</si>
  <si>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</si>
  <si>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</si>
  <si>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</si>
  <si>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</si>
  <si>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</si>
  <si>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</si>
  <si>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</si>
  <si>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</si>
  <si>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</si>
  <si>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</si>
  <si>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</si>
  <si>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</si>
  <si>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</si>
  <si>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</si>
  <si>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</si>
  <si>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</si>
  <si>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</si>
  <si>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</si>
  <si>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</si>
  <si>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</si>
  <si>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</si>
  <si>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</si>
  <si>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</si>
  <si>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</si>
  <si>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</si>
  <si>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</si>
  <si>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</si>
  <si>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</si>
  <si>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</si>
  <si>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</si>
  <si>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</si>
  <si>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</si>
  <si>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</si>
  <si>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</si>
  <si>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</si>
  <si>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</si>
  <si>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</si>
  <si>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</si>
  <si>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</si>
  <si>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</si>
  <si>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</si>
  <si>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</si>
  <si>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</si>
  <si>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</si>
  <si>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</si>
  <si>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</si>
  <si>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</si>
  <si>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</si>
  <si>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</si>
  <si>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</si>
  <si>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</si>
  <si>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</si>
  <si>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</si>
  <si>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</si>
  <si>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</si>
  <si>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</si>
  <si>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</si>
  <si>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</si>
  <si>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</si>
  <si>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</si>
  <si>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</si>
  <si>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</si>
  <si>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</si>
  <si>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</si>
  <si>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</si>
  <si>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</si>
  <si>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</si>
  <si>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</si>
  <si>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</si>
  <si>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</si>
  <si>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</si>
  <si>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</si>
  <si>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</si>
  <si>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</si>
  <si>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</si>
  <si>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</si>
  <si>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</si>
  <si>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</si>
  <si>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</si>
  <si>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</si>
  <si>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</si>
  <si>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</si>
  <si>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</si>
  <si>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</si>
  <si>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</si>
  <si>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</si>
  <si>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</si>
  <si>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</si>
  <si>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</si>
  <si>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</si>
  <si>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</si>
  <si>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</si>
  <si>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</si>
  <si>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</si>
  <si>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</si>
  <si>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</si>
  <si>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</si>
  <si>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</si>
  <si>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</si>
  <si>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</si>
  <si>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</si>
  <si>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</si>
  <si>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</si>
  <si>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</si>
  <si>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</si>
  <si>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</si>
  <si>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</si>
  <si>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</si>
  <si>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</si>
  <si>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</si>
  <si>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</si>
  <si>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</si>
  <si>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</si>
  <si>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</si>
  <si>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</si>
  <si>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</si>
  <si>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</si>
  <si>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</si>
  <si>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</si>
  <si>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</si>
  <si>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</si>
  <si>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</si>
  <si>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</si>
  <si>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</si>
  <si>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</si>
  <si>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</si>
  <si>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</si>
  <si>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</si>
  <si>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</si>
  <si>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</si>
  <si>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</si>
  <si>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</si>
  <si>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</si>
  <si>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</si>
  <si>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</si>
  <si>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</si>
  <si>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</si>
  <si>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</si>
  <si>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</si>
  <si>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</si>
  <si>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</si>
  <si>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</si>
  <si>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</si>
  <si>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</si>
  <si>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</si>
  <si>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</si>
  <si>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</si>
  <si>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</si>
  <si>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</si>
  <si>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</si>
  <si>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</si>
  <si>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</si>
  <si>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</si>
  <si>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</si>
  <si>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</si>
  <si>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</si>
  <si>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</si>
  <si>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</si>
  <si>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</si>
  <si>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</si>
  <si>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</si>
  <si>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</si>
  <si>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</si>
  <si>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</si>
  <si>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</si>
  <si>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</si>
  <si>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</si>
  <si>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</si>
  <si>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</si>
  <si>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</si>
  <si>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</si>
  <si>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</si>
  <si>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</si>
  <si>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</si>
  <si>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</si>
  <si>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</si>
  <si>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</si>
  <si>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</si>
  <si>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</si>
  <si>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</si>
  <si>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</si>
  <si>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</si>
  <si>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</si>
  <si>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</si>
  <si>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</si>
  <si>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</si>
  <si>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</si>
  <si>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</si>
  <si>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</si>
  <si>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</si>
  <si>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</si>
  <si>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</si>
  <si>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</si>
  <si>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</si>
  <si>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</si>
  <si>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</si>
  <si>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</si>
  <si>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</si>
  <si>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</si>
  <si>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</si>
  <si>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</si>
  <si>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</si>
  <si>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</si>
  <si>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</si>
  <si>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</si>
  <si>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</si>
  <si>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</si>
  <si>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</si>
  <si>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</si>
  <si>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</si>
  <si>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</si>
  <si>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</si>
  <si>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</si>
  <si>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</si>
  <si>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</si>
  <si>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</si>
  <si>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</si>
  <si>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</si>
  <si>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</si>
  <si>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</si>
  <si>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</si>
  <si>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</si>
  <si>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</si>
  <si>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</si>
  <si>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</si>
  <si>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</si>
  <si>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</si>
  <si>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</si>
  <si>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</si>
  <si>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</si>
  <si>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</si>
  <si>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</si>
  <si>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</si>
  <si>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</si>
  <si>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</si>
  <si>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</si>
  <si>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</si>
  <si>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</si>
  <si>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</si>
  <si>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</si>
  <si>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</si>
  <si>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</si>
  <si>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</si>
  <si>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</si>
  <si>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</si>
  <si>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</si>
  <si>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</si>
  <si>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</si>
  <si>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</si>
  <si>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</si>
  <si>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</si>
  <si>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</si>
  <si>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</si>
  <si>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</si>
  <si>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</si>
  <si>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</si>
  <si>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</si>
  <si>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</si>
  <si>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</si>
  <si>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</si>
  <si>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</si>
  <si>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</si>
  <si>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</si>
  <si>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</si>
  <si>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</si>
  <si>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</si>
  <si>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</si>
  <si>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</si>
  <si>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</si>
  <si>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</si>
  <si>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</si>
  <si>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</si>
  <si>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</si>
  <si>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</si>
  <si>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</si>
  <si>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</si>
  <si>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</si>
  <si>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</si>
  <si>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</si>
  <si>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</si>
  <si>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</si>
  <si>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</si>
  <si>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</si>
  <si>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</si>
  <si>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</si>
  <si>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</si>
  <si>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</si>
  <si>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</si>
  <si>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</si>
  <si>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</si>
  <si>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</si>
  <si>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</si>
  <si>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</si>
  <si>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</si>
  <si>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</si>
  <si>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</si>
  <si>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</si>
  <si>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</si>
  <si>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</si>
  <si>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</si>
  <si>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</si>
  <si>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</si>
  <si>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</si>
  <si>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</si>
  <si>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</si>
  <si>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</si>
  <si>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</si>
  <si>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</si>
  <si>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</si>
  <si>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</si>
  <si>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</si>
  <si>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</si>
  <si>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</si>
  <si>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</si>
  <si>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</si>
  <si>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</si>
  <si>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</si>
  <si>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</si>
  <si>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</si>
  <si>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</si>
  <si>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</si>
  <si>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</si>
  <si>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</si>
  <si>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</si>
  <si>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</si>
  <si>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</si>
  <si>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</si>
  <si>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</si>
  <si>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</si>
  <si>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</si>
  <si>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</si>
  <si>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</si>
  <si>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</si>
  <si>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</si>
  <si>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</si>
  <si>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</si>
  <si>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</si>
  <si>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</si>
  <si>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</si>
  <si>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</si>
  <si>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</si>
  <si>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</si>
  <si>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</si>
  <si>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</si>
  <si>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</si>
  <si>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</si>
  <si>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</si>
  <si>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</si>
  <si>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</si>
  <si>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</si>
  <si>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</si>
  <si>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</si>
  <si>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</si>
  <si>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</si>
  <si>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</si>
  <si>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</si>
  <si>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</si>
  <si>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</si>
  <si>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</si>
  <si>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</si>
  <si>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</si>
  <si>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</si>
  <si>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</si>
  <si>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</si>
  <si>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</si>
  <si>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</si>
  <si>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</si>
  <si>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</si>
  <si>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</si>
  <si>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</si>
  <si>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</si>
  <si>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</si>
  <si>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</si>
  <si>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</si>
  <si>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</si>
  <si>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</si>
  <si>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</si>
  <si>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</si>
  <si>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</si>
  <si>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</si>
  <si>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</si>
  <si>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</si>
  <si>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</si>
  <si>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</si>
  <si>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</si>
  <si>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</si>
  <si>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</si>
  <si>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</si>
  <si>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</si>
  <si>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</si>
  <si>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</si>
  <si>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</si>
  <si>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</si>
  <si>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</si>
  <si>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</si>
  <si>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</si>
  <si>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</si>
  <si>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</si>
  <si>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</si>
  <si>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</si>
  <si>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</si>
  <si>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</si>
  <si>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</si>
  <si>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</si>
  <si>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</si>
  <si>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</si>
  <si>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</si>
  <si>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</si>
  <si>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</si>
  <si>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</si>
  <si>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</si>
  <si>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</si>
  <si>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</si>
  <si>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</si>
  <si>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</si>
  <si>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</si>
  <si>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</si>
  <si>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</si>
  <si>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</si>
  <si>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</si>
  <si>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</si>
  <si>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</si>
  <si>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</si>
  <si>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</si>
  <si>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</si>
  <si>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</si>
  <si>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</si>
  <si>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</si>
  <si>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</si>
  <si>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</si>
  <si>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</si>
  <si>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</si>
  <si>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</si>
  <si>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</si>
  <si>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</si>
  <si>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</si>
  <si>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</si>
  <si>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</si>
  <si>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</si>
  <si>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</si>
  <si>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</si>
  <si>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</si>
  <si>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</si>
  <si>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</si>
  <si>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</si>
  <si>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</si>
  <si>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</si>
  <si>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</si>
  <si>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</si>
  <si>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</si>
  <si>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</si>
  <si>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</si>
  <si>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</si>
  <si>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</si>
  <si>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</si>
  <si>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</si>
  <si>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</si>
  <si>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</si>
  <si>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</si>
  <si>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</si>
  <si>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</si>
  <si>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</si>
  <si>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</si>
  <si>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</si>
  <si>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</si>
  <si>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</si>
  <si>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</si>
  <si>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</si>
  <si>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</si>
  <si>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</si>
  <si>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</si>
  <si>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</si>
  <si>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</si>
  <si>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</si>
  <si>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</si>
  <si>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</si>
  <si>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</si>
  <si>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</si>
  <si>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</si>
  <si>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</si>
  <si>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</si>
  <si>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</si>
  <si>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</si>
  <si>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</si>
  <si>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</si>
  <si>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</si>
  <si>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</si>
  <si>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</si>
  <si>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</si>
  <si>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</si>
  <si>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</si>
  <si>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</si>
  <si>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</si>
  <si>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</si>
  <si>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</si>
  <si>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</si>
  <si>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</si>
  <si>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</si>
  <si>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</si>
  <si>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</si>
  <si>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</si>
  <si>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</si>
  <si>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</si>
  <si>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</si>
  <si>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</si>
  <si>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</si>
  <si>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</si>
  <si>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</si>
  <si>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</si>
  <si>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</si>
  <si>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</si>
  <si>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</si>
  <si>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</si>
  <si>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</si>
  <si>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</si>
  <si>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</si>
  <si>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</si>
  <si>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</si>
  <si>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</si>
  <si>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</si>
  <si>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</si>
  <si>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</si>
  <si>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</si>
  <si>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</si>
  <si>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</si>
  <si>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</si>
  <si>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</si>
  <si>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</si>
  <si>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</si>
  <si>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</si>
  <si>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</si>
  <si>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</si>
  <si>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</si>
  <si>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</si>
  <si>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</si>
  <si>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</si>
  <si>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</si>
  <si>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</si>
  <si>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</si>
  <si>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</si>
  <si>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</si>
  <si>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</si>
  <si>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</si>
  <si>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</si>
  <si>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</si>
  <si>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</si>
  <si>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</si>
  <si>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</si>
  <si>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</si>
  <si>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</si>
  <si>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</si>
  <si>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</si>
  <si>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</si>
  <si>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</si>
  <si>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</si>
  <si>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</si>
  <si>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</si>
  <si>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</si>
  <si>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</si>
  <si>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</si>
  <si>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</si>
  <si>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</si>
  <si>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</si>
  <si>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</si>
  <si>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</si>
  <si>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</si>
  <si>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</si>
  <si>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</si>
  <si>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</si>
  <si>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</si>
  <si>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</si>
  <si>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</si>
  <si>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</si>
  <si>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</si>
  <si>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</si>
  <si>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</si>
  <si>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</si>
  <si>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</si>
  <si>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</si>
  <si>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</si>
  <si>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</si>
  <si>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</si>
  <si>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</si>
  <si>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</si>
  <si>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</si>
  <si>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</si>
  <si>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</si>
  <si>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</si>
  <si>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</si>
  <si>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</si>
  <si>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</si>
  <si>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</si>
  <si>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</si>
  <si>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</si>
  <si>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</si>
  <si>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</si>
  <si>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</si>
  <si>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</si>
  <si>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</si>
  <si>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</si>
  <si>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</si>
  <si>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</si>
  <si>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</si>
  <si>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</si>
  <si>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</si>
  <si>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</si>
  <si>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</si>
  <si>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</si>
  <si>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</si>
  <si>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</si>
  <si>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</si>
  <si>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</si>
  <si>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</si>
  <si>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</si>
  <si>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</si>
  <si>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</si>
  <si>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</si>
  <si>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</si>
  <si>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</si>
  <si>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</si>
  <si>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</si>
  <si>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</si>
  <si>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</si>
  <si>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</si>
  <si>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</si>
  <si>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</si>
  <si>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</si>
  <si>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</si>
  <si>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</si>
  <si>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</si>
  <si>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</si>
  <si>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</si>
  <si>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</si>
  <si>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</si>
  <si>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</si>
  <si>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</si>
  <si>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</si>
  <si>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</si>
  <si>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</si>
  <si>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</si>
  <si>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</si>
  <si>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</si>
  <si>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</si>
  <si>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</si>
  <si>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</si>
  <si>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</si>
  <si>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</si>
  <si>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</si>
  <si>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</si>
  <si>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</si>
  <si>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</si>
  <si>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</si>
  <si>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</si>
  <si>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</si>
  <si>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</si>
  <si>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</si>
  <si>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</si>
  <si>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</si>
  <si>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</si>
  <si>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</si>
  <si>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</si>
  <si>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</si>
  <si>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</si>
  <si>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</si>
  <si>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</si>
  <si>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</si>
  <si>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</si>
  <si>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</si>
  <si>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</si>
  <si>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</si>
  <si>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</si>
  <si>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</si>
  <si>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</si>
  <si>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</si>
  <si>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</si>
  <si>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</si>
  <si>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</si>
  <si>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</si>
  <si>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</si>
  <si>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</si>
  <si>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</si>
  <si>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</si>
  <si>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</si>
  <si>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</si>
  <si>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Lehner 01</t>
  </si>
  <si>
    <t>LIFTBOY 3</t>
  </si>
  <si>
    <t>Verkabelte Außensteuerungen</t>
  </si>
  <si>
    <t>Yes (standard)</t>
  </si>
  <si>
    <t>Ja (Standard)</t>
  </si>
  <si>
    <t>Oui (standard)</t>
  </si>
  <si>
    <t>Sí (estándar)</t>
  </si>
  <si>
    <t>Adjustable</t>
  </si>
  <si>
    <t>Fixed without landing control</t>
  </si>
  <si>
    <t>Fixed with landing control</t>
  </si>
  <si>
    <t>Einstellbar</t>
  </si>
  <si>
    <t>Fixiert ohne integrierte Außensteuerung</t>
  </si>
  <si>
    <t>Fixiert mit integrierter Außensteuerung</t>
  </si>
  <si>
    <t>Réglable</t>
  </si>
  <si>
    <t>Fixe sans contrôle d'atterrissage</t>
  </si>
  <si>
    <t>Fixe avec contrôle d'atterrissage</t>
  </si>
  <si>
    <t>Ajustable</t>
  </si>
  <si>
    <t>Fijo sin control de aterrizaje</t>
  </si>
  <si>
    <t>Fijo con el control de aterrizaje integrado</t>
  </si>
  <si>
    <t>LIFTBOY 3  -  Lifting height 970 mm / 240 kg capacity</t>
  </si>
  <si>
    <t>LIFTBOY 3 -  Hubhöhe 970 mm / Traglast 240 kg</t>
  </si>
  <si>
    <t>LIFTBOY 3  -  Hauteur de levage 970 mm / capacité 240 kg</t>
  </si>
  <si>
    <t>LIFTBOY 3  -  Altura de elevación 970 mm / capacidad 240 kg</t>
  </si>
  <si>
    <t>Higher lateral barriers (900 mm)</t>
  </si>
  <si>
    <t>Erhöhte Barrieren (900 mm)</t>
  </si>
  <si>
    <t>750 mm Auffahrrampe</t>
  </si>
  <si>
    <t>Les barrières plus haut (900 mm)</t>
  </si>
  <si>
    <t>Rampe d'acces de 750 mm</t>
  </si>
  <si>
    <t>Barrieras mas altas (900 mm)</t>
  </si>
  <si>
    <t>Rampa de acceso de 750 mm</t>
  </si>
  <si>
    <t>=IF(Q27&lt;&gt;"No (standard)","Not possible for side entry on lower level",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</si>
  <si>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</si>
  <si>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</si>
  <si>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</si>
  <si>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</si>
  <si>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=IF(Q27&lt;&gt;"Nein (standard)","Nicht möglich für seitliche Auffahrt an unterer Haltestelle", "")</t>
  </si>
  <si>
    <t>=IF(Q27&lt;&gt;"Non (standard)","Pas possible pour l'entrée latérale sur le palier inférieur", "")</t>
  </si>
  <si>
    <t>=IF(Q27&lt;&gt;"No (estándar)","No es posible para la entrada lateral en el nivel inferior",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</si>
</sst>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0" fillId="0" borderId="0"/>
  </cellStyleXfs>
  <cellXfs count="183">
    <xf numFmtId="0" fontId="0" fillId="0" borderId="0" xfId="0"/>
    <xf numFmtId="0" fontId="20" fillId="0" borderId="0" xfId="2"/>
    <xf numFmtId="49" fontId="20" fillId="0" borderId="0" xfId="2" applyNumberFormat="1"/>
    <xf numFmtId="0" fontId="0" fillId="0" borderId="0" xfId="2" applyFont="1"/>
    <xf numFmtId="49" fontId="22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3" fillId="6" borderId="0" xfId="0" applyFont="1" applyFill="1" applyAlignment="1" applyProtection="1">
      <alignment vertical="center"/>
      <protection hidden="1"/>
    </xf>
    <xf numFmtId="0" fontId="24" fillId="6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3" fillId="2" borderId="3" xfId="0" applyFont="1" applyFill="1" applyBorder="1" applyAlignment="1" applyProtection="1">
      <alignment vertical="center"/>
      <protection hidden="1"/>
    </xf>
    <xf numFmtId="0" fontId="24" fillId="2" borderId="4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3" fillId="2" borderId="5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3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24" fillId="2" borderId="13" xfId="0" applyFont="1" applyFill="1" applyBorder="1" applyAlignment="1">
      <alignment vertical="center"/>
    </xf>
    <xf numFmtId="0" fontId="23" fillId="2" borderId="6" xfId="0" applyFont="1" applyFill="1" applyBorder="1" applyAlignment="1" applyProtection="1">
      <alignment vertical="center"/>
      <protection hidden="1"/>
    </xf>
    <xf numFmtId="0" fontId="31" fillId="2" borderId="0" xfId="0" applyFont="1" applyFill="1" applyAlignment="1">
      <alignment vertical="center"/>
    </xf>
    <xf numFmtId="0" fontId="0" fillId="4" borderId="0" xfId="0" applyFill="1"/>
    <xf numFmtId="49" fontId="19" fillId="0" borderId="0" xfId="2" applyNumberFormat="1" applyFont="1"/>
    <xf numFmtId="49" fontId="18" fillId="0" borderId="0" xfId="2" applyNumberFormat="1" applyFont="1"/>
    <xf numFmtId="0" fontId="17" fillId="0" borderId="0" xfId="2" applyFont="1"/>
    <xf numFmtId="49" fontId="17" fillId="0" borderId="0" xfId="2" applyNumberFormat="1" applyFont="1"/>
    <xf numFmtId="0" fontId="23" fillId="7" borderId="0" xfId="0" applyFont="1" applyFill="1" applyAlignment="1" applyProtection="1">
      <alignment vertical="center"/>
      <protection hidden="1"/>
    </xf>
    <xf numFmtId="0" fontId="24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7" borderId="0" xfId="0" applyFont="1" applyFill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28" fillId="7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0" fontId="33" fillId="7" borderId="0" xfId="0" applyFont="1" applyFill="1" applyAlignment="1">
      <alignment horizontal="left" vertical="center"/>
    </xf>
    <xf numFmtId="49" fontId="11" fillId="0" borderId="0" xfId="2" applyNumberFormat="1" applyFont="1"/>
    <xf numFmtId="49" fontId="11" fillId="0" borderId="0" xfId="2" applyNumberFormat="1" applyFont="1" applyFill="1"/>
    <xf numFmtId="49" fontId="20" fillId="0" borderId="0" xfId="2" applyNumberFormat="1" applyFill="1"/>
    <xf numFmtId="49" fontId="10" fillId="0" borderId="0" xfId="2" applyNumberFormat="1" applyFont="1"/>
    <xf numFmtId="49" fontId="9" fillId="0" borderId="0" xfId="2" applyNumberFormat="1" applyFont="1"/>
    <xf numFmtId="49" fontId="9" fillId="0" borderId="0" xfId="2" applyNumberFormat="1" applyFont="1" applyFill="1"/>
    <xf numFmtId="1" fontId="9" fillId="0" borderId="0" xfId="2" applyNumberFormat="1" applyFont="1"/>
    <xf numFmtId="49" fontId="8" fillId="0" borderId="0" xfId="2" applyNumberFormat="1" applyFont="1"/>
    <xf numFmtId="0" fontId="23" fillId="5" borderId="5" xfId="0" applyFont="1" applyFill="1" applyBorder="1" applyAlignment="1" applyProtection="1">
      <alignment vertical="center"/>
      <protection hidden="1"/>
    </xf>
    <xf numFmtId="0" fontId="24" fillId="5" borderId="0" xfId="0" applyFont="1" applyFill="1" applyAlignment="1">
      <alignment vertical="center"/>
    </xf>
    <xf numFmtId="0" fontId="24" fillId="5" borderId="8" xfId="0" applyFont="1" applyFill="1" applyBorder="1" applyAlignment="1">
      <alignment vertical="center"/>
    </xf>
    <xf numFmtId="0" fontId="33" fillId="5" borderId="0" xfId="0" applyFont="1" applyFill="1" applyAlignment="1">
      <alignment horizontal="left" vertical="center"/>
    </xf>
    <xf numFmtId="0" fontId="25" fillId="5" borderId="0" xfId="0" applyFont="1" applyFill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6" xfId="0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left" vertical="center"/>
    </xf>
    <xf numFmtId="0" fontId="25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 wrapText="1"/>
    </xf>
    <xf numFmtId="0" fontId="28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center" vertical="center"/>
    </xf>
    <xf numFmtId="0" fontId="25" fillId="5" borderId="2" xfId="0" applyFont="1" applyFill="1" applyBorder="1" applyAlignment="1" applyProtection="1">
      <alignment vertical="center"/>
      <protection locked="0"/>
    </xf>
    <xf numFmtId="0" fontId="29" fillId="5" borderId="8" xfId="0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49" fontId="7" fillId="0" borderId="0" xfId="2" applyNumberFormat="1" applyFont="1" applyFill="1"/>
    <xf numFmtId="0" fontId="6" fillId="0" borderId="0" xfId="2" applyFont="1"/>
    <xf numFmtId="49" fontId="6" fillId="0" borderId="0" xfId="2" applyNumberFormat="1" applyFont="1" applyFill="1"/>
    <xf numFmtId="49" fontId="6" fillId="0" borderId="0" xfId="2" applyNumberFormat="1" applyFont="1"/>
    <xf numFmtId="0" fontId="5" fillId="0" borderId="0" xfId="2" applyFont="1"/>
    <xf numFmtId="49" fontId="4" fillId="0" borderId="0" xfId="2" applyNumberFormat="1" applyFont="1"/>
    <xf numFmtId="0" fontId="36" fillId="7" borderId="0" xfId="0" applyFont="1" applyFill="1" applyAlignment="1">
      <alignment vertical="center"/>
    </xf>
    <xf numFmtId="49" fontId="3" fillId="0" borderId="0" xfId="2" applyNumberFormat="1" applyFont="1"/>
    <xf numFmtId="0" fontId="3" fillId="0" borderId="0" xfId="2" applyFont="1"/>
    <xf numFmtId="0" fontId="2" fillId="0" borderId="0" xfId="2" applyFont="1"/>
    <xf numFmtId="49" fontId="2" fillId="0" borderId="0" xfId="2" applyNumberFormat="1" applyFont="1"/>
    <xf numFmtId="49" fontId="2" fillId="0" borderId="0" xfId="2" applyNumberFormat="1" applyFont="1" applyFill="1"/>
    <xf numFmtId="49" fontId="1" fillId="0" borderId="0" xfId="2" applyNumberFormat="1" applyFont="1"/>
    <xf numFmtId="0" fontId="1" fillId="0" borderId="0" xfId="2" applyFont="1"/>
    <xf numFmtId="1" fontId="24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4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5" fillId="5" borderId="15" xfId="0" applyFont="1" applyFill="1" applyBorder="1" applyAlignment="1" applyProtection="1">
      <alignment horizontal="center" vertical="center"/>
      <protection locked="0"/>
    </xf>
    <xf numFmtId="0" fontId="25" fillId="5" borderId="20" xfId="0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1" fontId="25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5" xfId="0" applyFont="1" applyFill="1" applyBorder="1" applyAlignment="1" applyProtection="1">
      <alignment horizontal="center" vertical="center"/>
    </xf>
    <xf numFmtId="0" fontId="25" fillId="5" borderId="20" xfId="0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right" vertical="center"/>
    </xf>
    <xf numFmtId="1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49" fontId="24" fillId="2" borderId="0" xfId="0" applyNumberFormat="1" applyFont="1" applyFill="1" applyAlignment="1" applyProtection="1">
      <alignment horizontal="left" vertical="center" wrapText="1"/>
      <protection locked="0"/>
    </xf>
    <xf numFmtId="49" fontId="2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5" borderId="7" xfId="0" applyFont="1" applyFill="1" applyBorder="1" applyAlignment="1" applyProtection="1">
      <alignment horizontal="left" vertical="center"/>
      <protection locked="0"/>
    </xf>
    <xf numFmtId="0" fontId="24" fillId="5" borderId="13" xfId="0" applyFont="1" applyFill="1" applyBorder="1" applyAlignment="1" applyProtection="1">
      <alignment horizontal="left" vertical="center"/>
      <protection locked="0"/>
    </xf>
    <xf numFmtId="49" fontId="2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4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49" fontId="24" fillId="5" borderId="0" xfId="0" applyNumberFormat="1" applyFont="1" applyFill="1" applyAlignment="1" applyProtection="1">
      <alignment horizontal="left" vertical="center" wrapText="1"/>
      <protection locked="0"/>
    </xf>
    <xf numFmtId="49" fontId="24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5" borderId="0" xfId="0" applyFont="1" applyFill="1" applyAlignment="1" applyProtection="1">
      <alignment horizontal="left" vertical="center"/>
      <protection locked="0"/>
    </xf>
    <xf numFmtId="0" fontId="24" fillId="5" borderId="8" xfId="0" applyFont="1" applyFill="1" applyBorder="1" applyAlignment="1" applyProtection="1">
      <alignment horizontal="left" vertical="center"/>
      <protection locked="0"/>
    </xf>
    <xf numFmtId="49" fontId="24" fillId="5" borderId="7" xfId="0" applyNumberFormat="1" applyFont="1" applyFill="1" applyBorder="1" applyAlignment="1">
      <alignment horizontal="left" vertical="center" wrapText="1"/>
    </xf>
    <xf numFmtId="49" fontId="24" fillId="5" borderId="13" xfId="0" applyNumberFormat="1" applyFont="1" applyFill="1" applyBorder="1" applyAlignment="1">
      <alignment horizontal="left" vertical="center" wrapText="1"/>
    </xf>
    <xf numFmtId="1" fontId="27" fillId="3" borderId="16" xfId="0" applyNumberFormat="1" applyFont="1" applyFill="1" applyBorder="1" applyAlignment="1" applyProtection="1">
      <alignment horizontal="center" vertical="center"/>
      <protection locked="0"/>
    </xf>
    <xf numFmtId="1" fontId="27" fillId="3" borderId="17" xfId="0" applyNumberFormat="1" applyFont="1" applyFill="1" applyBorder="1" applyAlignment="1" applyProtection="1">
      <alignment horizontal="center" vertical="center"/>
      <protection locked="0"/>
    </xf>
    <xf numFmtId="1" fontId="27" fillId="3" borderId="18" xfId="0" applyNumberFormat="1" applyFont="1" applyFill="1" applyBorder="1" applyAlignment="1" applyProtection="1">
      <alignment horizontal="center" vertical="center"/>
      <protection locked="0"/>
    </xf>
    <xf numFmtId="14" fontId="2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2" borderId="0" xfId="0" applyNumberFormat="1" applyFont="1" applyFill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left" vertical="center" wrapText="1"/>
    </xf>
    <xf numFmtId="1" fontId="24" fillId="2" borderId="15" xfId="0" applyNumberFormat="1" applyFont="1" applyFill="1" applyBorder="1" applyAlignment="1" applyProtection="1">
      <alignment horizontal="right" vertical="center" wrapText="1"/>
    </xf>
    <xf numFmtId="1" fontId="24" fillId="2" borderId="20" xfId="0" applyNumberFormat="1" applyFont="1" applyFill="1" applyBorder="1" applyAlignment="1" applyProtection="1">
      <alignment horizontal="right" vertical="center" wrapText="1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>
      <alignment horizontal="left" vertical="center"/>
    </xf>
    <xf numFmtId="0" fontId="26" fillId="2" borderId="16" xfId="0" applyFont="1" applyFill="1" applyBorder="1" applyAlignment="1" applyProtection="1">
      <alignment horizontal="left"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 applyProtection="1">
      <alignment horizontal="center" vertical="center"/>
    </xf>
    <xf numFmtId="1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center" vertical="center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9" xfId="0" applyNumberFormat="1" applyFont="1" applyFill="1" applyBorder="1" applyAlignment="1">
      <alignment horizontal="left" vertical="center" wrapText="1"/>
    </xf>
    <xf numFmtId="49" fontId="2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applyNumberFormat="1" applyFont="1" applyFill="1" applyAlignment="1">
      <alignment horizontal="left" vertical="center"/>
    </xf>
    <xf numFmtId="49" fontId="24" fillId="2" borderId="8" xfId="0" applyNumberFormat="1" applyFont="1" applyFill="1" applyBorder="1" applyAlignment="1">
      <alignment horizontal="left" vertical="center"/>
    </xf>
    <xf numFmtId="49" fontId="24" fillId="5" borderId="0" xfId="0" applyNumberFormat="1" applyFont="1" applyFill="1" applyAlignment="1">
      <alignment horizontal="left" vertical="center" wrapText="1"/>
    </xf>
    <xf numFmtId="49" fontId="24" fillId="5" borderId="8" xfId="0" applyNumberFormat="1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top"/>
      <protection locked="0"/>
    </xf>
    <xf numFmtId="0" fontId="24" fillId="2" borderId="19" xfId="0" applyFont="1" applyFill="1" applyBorder="1" applyAlignment="1" applyProtection="1">
      <alignment horizontal="center" vertical="top"/>
      <protection locked="0"/>
    </xf>
    <xf numFmtId="0" fontId="24" fillId="2" borderId="11" xfId="0" applyFont="1" applyFill="1" applyBorder="1" applyAlignment="1" applyProtection="1">
      <alignment horizontal="center" vertical="top"/>
      <protection locked="0"/>
    </xf>
    <xf numFmtId="0" fontId="24" fillId="2" borderId="22" xfId="0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Alignment="1" applyProtection="1">
      <alignment horizontal="center" vertical="top"/>
      <protection locked="0"/>
    </xf>
    <xf numFmtId="0" fontId="24" fillId="2" borderId="12" xfId="0" applyFont="1" applyFill="1" applyBorder="1" applyAlignment="1" applyProtection="1">
      <alignment horizontal="center" vertical="top"/>
      <protection locked="0"/>
    </xf>
    <xf numFmtId="0" fontId="24" fillId="2" borderId="23" xfId="0" applyFont="1" applyFill="1" applyBorder="1" applyAlignment="1" applyProtection="1">
      <alignment horizontal="center" vertical="top"/>
      <protection locked="0"/>
    </xf>
    <xf numFmtId="0" fontId="24" fillId="2" borderId="14" xfId="0" applyFont="1" applyFill="1" applyBorder="1" applyAlignment="1" applyProtection="1">
      <alignment horizontal="center" vertical="top"/>
      <protection locked="0"/>
    </xf>
    <xf numFmtId="0" fontId="24" fillId="2" borderId="10" xfId="0" applyFont="1" applyFill="1" applyBorder="1" applyAlignment="1" applyProtection="1">
      <alignment horizontal="center" vertical="top"/>
      <protection locked="0"/>
    </xf>
    <xf numFmtId="49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46744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9524</xdr:colOff>
      <xdr:row>27</xdr:row>
      <xdr:rowOff>28575</xdr:rowOff>
    </xdr:from>
    <xdr:to>
      <xdr:col>39</xdr:col>
      <xdr:colOff>1238249</xdr:colOff>
      <xdr:row>32</xdr:row>
      <xdr:rowOff>57149</xdr:rowOff>
    </xdr:to>
    <xdr:pic>
      <xdr:nvPicPr>
        <xdr:cNvPr id="25" name="Picture 25" descr="GV35200-000-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082" t="6506" r="26315" b="7533"/>
        <a:stretch>
          <a:fillRect/>
        </a:stretch>
      </xdr:blipFill>
      <xdr:spPr bwMode="auto">
        <a:xfrm>
          <a:off x="10467974" y="4495800"/>
          <a:ext cx="1228725" cy="876299"/>
        </a:xfrm>
        <a:prstGeom prst="rect">
          <a:avLst/>
        </a:prstGeom>
        <a:noFill/>
      </xdr:spPr>
    </xdr:pic>
    <xdr:clientData/>
  </xdr:twoCellAnchor>
  <xdr:twoCellAnchor>
    <xdr:from>
      <xdr:col>40</xdr:col>
      <xdr:colOff>19050</xdr:colOff>
      <xdr:row>27</xdr:row>
      <xdr:rowOff>66675</xdr:rowOff>
    </xdr:from>
    <xdr:to>
      <xdr:col>40</xdr:col>
      <xdr:colOff>1276801</xdr:colOff>
      <xdr:row>32</xdr:row>
      <xdr:rowOff>76200</xdr:rowOff>
    </xdr:to>
    <xdr:pic>
      <xdr:nvPicPr>
        <xdr:cNvPr id="26" name="Picture 24" descr="GV35200-000-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6183" t="7236" r="18169" b="16795"/>
        <a:stretch>
          <a:fillRect/>
        </a:stretch>
      </xdr:blipFill>
      <xdr:spPr bwMode="auto">
        <a:xfrm>
          <a:off x="13154025" y="4533900"/>
          <a:ext cx="1257751" cy="8572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45</xdr:row>
      <xdr:rowOff>104775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204</v>
      </c>
      <c r="C2" s="14"/>
      <c r="D2" s="14"/>
      <c r="E2" s="14"/>
      <c r="F2" s="15"/>
      <c r="G2" s="131" t="s">
        <v>198</v>
      </c>
      <c r="H2" s="132"/>
      <c r="I2" s="132"/>
      <c r="J2" s="132"/>
      <c r="K2" s="132"/>
      <c r="L2" s="133"/>
      <c r="M2" s="113" t="s">
        <v>701</v>
      </c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47" t="s">
        <v>482</v>
      </c>
      <c r="AD2" s="47"/>
      <c r="AE2" s="134">
        <f ca="1">TODAY()</f>
        <v>44545</v>
      </c>
      <c r="AF2" s="135"/>
      <c r="AG2" s="135"/>
      <c r="AH2" s="135"/>
      <c r="AI2" s="135"/>
      <c r="AJ2" s="136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5" t="s">
        <v>454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32" t="s">
        <v>206</v>
      </c>
      <c r="AD3" s="47"/>
      <c r="AE3" s="122" t="s">
        <v>700</v>
      </c>
      <c r="AF3" s="123"/>
      <c r="AG3" s="123"/>
      <c r="AH3" s="123"/>
      <c r="AI3" s="123"/>
      <c r="AJ3" s="124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450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451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52" t="s">
        <v>29</v>
      </c>
      <c r="G6" s="152"/>
      <c r="H6" s="152"/>
      <c r="I6" s="152"/>
      <c r="J6" s="152"/>
      <c r="K6" s="152"/>
      <c r="L6" s="152"/>
      <c r="M6" s="152"/>
      <c r="N6" s="153"/>
      <c r="O6" s="45" t="s">
        <v>457</v>
      </c>
      <c r="P6" s="11"/>
      <c r="Q6" s="11"/>
      <c r="R6" s="20"/>
      <c r="S6" s="154"/>
      <c r="T6" s="154"/>
      <c r="U6" s="154"/>
      <c r="V6" s="154"/>
      <c r="W6" s="154"/>
      <c r="X6" s="154"/>
      <c r="Y6" s="154"/>
      <c r="Z6" s="155"/>
      <c r="AA6" s="45" t="s">
        <v>457</v>
      </c>
      <c r="AB6" s="21"/>
      <c r="AC6" s="154"/>
      <c r="AD6" s="154"/>
      <c r="AE6" s="154"/>
      <c r="AF6" s="154"/>
      <c r="AG6" s="154"/>
      <c r="AH6" s="154"/>
      <c r="AI6" s="154"/>
      <c r="AJ6" s="155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37" t="s">
        <v>30</v>
      </c>
      <c r="G7" s="137"/>
      <c r="H7" s="137"/>
      <c r="I7" s="137"/>
      <c r="J7" s="137"/>
      <c r="K7" s="137"/>
      <c r="L7" s="137"/>
      <c r="M7" s="137"/>
      <c r="N7" s="138"/>
      <c r="O7" s="24" t="s">
        <v>3</v>
      </c>
      <c r="P7" s="14"/>
      <c r="Q7" s="14"/>
      <c r="R7" s="16"/>
      <c r="S7" s="116"/>
      <c r="T7" s="116"/>
      <c r="U7" s="116"/>
      <c r="V7" s="116"/>
      <c r="W7" s="116"/>
      <c r="X7" s="116"/>
      <c r="Y7" s="116"/>
      <c r="Z7" s="117"/>
      <c r="AA7" s="24" t="s">
        <v>3</v>
      </c>
      <c r="AB7" s="16"/>
      <c r="AC7" s="116"/>
      <c r="AD7" s="116"/>
      <c r="AE7" s="116"/>
      <c r="AF7" s="116"/>
      <c r="AG7" s="116"/>
      <c r="AH7" s="116"/>
      <c r="AI7" s="116"/>
      <c r="AJ7" s="117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37" t="s">
        <v>31</v>
      </c>
      <c r="G8" s="137"/>
      <c r="H8" s="137"/>
      <c r="I8" s="137"/>
      <c r="J8" s="137"/>
      <c r="K8" s="137"/>
      <c r="L8" s="137"/>
      <c r="M8" s="137"/>
      <c r="N8" s="138"/>
      <c r="O8" s="24" t="s">
        <v>460</v>
      </c>
      <c r="P8" s="14"/>
      <c r="Q8" s="14"/>
      <c r="R8" s="16"/>
      <c r="S8" s="116"/>
      <c r="T8" s="116"/>
      <c r="U8" s="116"/>
      <c r="V8" s="116"/>
      <c r="W8" s="116"/>
      <c r="X8" s="116"/>
      <c r="Y8" s="116"/>
      <c r="Z8" s="117"/>
      <c r="AA8" s="24" t="s">
        <v>460</v>
      </c>
      <c r="AB8" s="16"/>
      <c r="AC8" s="116"/>
      <c r="AD8" s="116"/>
      <c r="AE8" s="116"/>
      <c r="AF8" s="116"/>
      <c r="AG8" s="116"/>
      <c r="AH8" s="116"/>
      <c r="AI8" s="116"/>
      <c r="AJ8" s="117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37" t="s">
        <v>32</v>
      </c>
      <c r="G9" s="137"/>
      <c r="H9" s="137"/>
      <c r="I9" s="137"/>
      <c r="J9" s="137"/>
      <c r="K9" s="137"/>
      <c r="L9" s="137"/>
      <c r="M9" s="137"/>
      <c r="N9" s="138"/>
      <c r="O9" s="24" t="s">
        <v>218</v>
      </c>
      <c r="P9" s="14"/>
      <c r="Q9" s="16"/>
      <c r="R9" s="16"/>
      <c r="S9" s="116"/>
      <c r="T9" s="116"/>
      <c r="U9" s="116"/>
      <c r="V9" s="116"/>
      <c r="W9" s="116"/>
      <c r="X9" s="116"/>
      <c r="Y9" s="116"/>
      <c r="Z9" s="117"/>
      <c r="AA9" s="24" t="s">
        <v>218</v>
      </c>
      <c r="AB9" s="16"/>
      <c r="AC9" s="116"/>
      <c r="AD9" s="116"/>
      <c r="AE9" s="116"/>
      <c r="AF9" s="116"/>
      <c r="AG9" s="116"/>
      <c r="AH9" s="116"/>
      <c r="AI9" s="116"/>
      <c r="AJ9" s="117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37" t="s">
        <v>33</v>
      </c>
      <c r="G10" s="137"/>
      <c r="H10" s="137"/>
      <c r="I10" s="137"/>
      <c r="J10" s="137"/>
      <c r="K10" s="137"/>
      <c r="L10" s="137"/>
      <c r="M10" s="137"/>
      <c r="N10" s="138"/>
      <c r="O10" s="24" t="s">
        <v>221</v>
      </c>
      <c r="P10" s="14"/>
      <c r="Q10" s="16"/>
      <c r="R10" s="16"/>
      <c r="S10" s="116"/>
      <c r="T10" s="116"/>
      <c r="U10" s="116"/>
      <c r="V10" s="116"/>
      <c r="W10" s="116"/>
      <c r="X10" s="116"/>
      <c r="Y10" s="116"/>
      <c r="Z10" s="117"/>
      <c r="AA10" s="24" t="s">
        <v>221</v>
      </c>
      <c r="AB10" s="16"/>
      <c r="AC10" s="116"/>
      <c r="AD10" s="116"/>
      <c r="AE10" s="116"/>
      <c r="AF10" s="116"/>
      <c r="AG10" s="116"/>
      <c r="AH10" s="116"/>
      <c r="AI10" s="116"/>
      <c r="AJ10" s="117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37" t="s">
        <v>34</v>
      </c>
      <c r="G11" s="137"/>
      <c r="H11" s="137"/>
      <c r="I11" s="137"/>
      <c r="J11" s="137"/>
      <c r="K11" s="137"/>
      <c r="L11" s="137"/>
      <c r="M11" s="137"/>
      <c r="N11" s="138"/>
      <c r="O11" s="24" t="s">
        <v>461</v>
      </c>
      <c r="P11" s="14"/>
      <c r="Q11" s="16"/>
      <c r="R11" s="16"/>
      <c r="S11" s="116"/>
      <c r="T11" s="116"/>
      <c r="U11" s="116"/>
      <c r="V11" s="116"/>
      <c r="W11" s="116"/>
      <c r="X11" s="116"/>
      <c r="Y11" s="116"/>
      <c r="Z11" s="117"/>
      <c r="AA11" s="24" t="s">
        <v>461</v>
      </c>
      <c r="AB11" s="16"/>
      <c r="AC11" s="116"/>
      <c r="AD11" s="116"/>
      <c r="AE11" s="116"/>
      <c r="AF11" s="116"/>
      <c r="AG11" s="116"/>
      <c r="AH11" s="116"/>
      <c r="AI11" s="116"/>
      <c r="AJ11" s="117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37" t="s">
        <v>35</v>
      </c>
      <c r="G12" s="137"/>
      <c r="H12" s="137"/>
      <c r="I12" s="137"/>
      <c r="J12" s="137"/>
      <c r="K12" s="137"/>
      <c r="L12" s="137"/>
      <c r="M12" s="137"/>
      <c r="N12" s="138"/>
      <c r="O12" s="24" t="s">
        <v>477</v>
      </c>
      <c r="P12" s="14"/>
      <c r="Q12" s="16"/>
      <c r="R12" s="16"/>
      <c r="S12" s="116"/>
      <c r="T12" s="116"/>
      <c r="U12" s="116"/>
      <c r="V12" s="116"/>
      <c r="W12" s="116"/>
      <c r="X12" s="116"/>
      <c r="Y12" s="116"/>
      <c r="Z12" s="117"/>
      <c r="AA12" s="24" t="s">
        <v>477</v>
      </c>
      <c r="AB12" s="16"/>
      <c r="AC12" s="116"/>
      <c r="AD12" s="116"/>
      <c r="AE12" s="116"/>
      <c r="AF12" s="116"/>
      <c r="AG12" s="116"/>
      <c r="AH12" s="116"/>
      <c r="AI12" s="116"/>
      <c r="AJ12" s="117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37" t="s">
        <v>91</v>
      </c>
      <c r="G13" s="137"/>
      <c r="H13" s="137"/>
      <c r="I13" s="137"/>
      <c r="J13" s="137"/>
      <c r="K13" s="137"/>
      <c r="L13" s="137"/>
      <c r="M13" s="137"/>
      <c r="N13" s="138"/>
      <c r="O13" s="24" t="s">
        <v>478</v>
      </c>
      <c r="P13" s="14"/>
      <c r="Q13" s="16"/>
      <c r="R13" s="16"/>
      <c r="S13" s="116"/>
      <c r="T13" s="116"/>
      <c r="U13" s="116"/>
      <c r="V13" s="116"/>
      <c r="W13" s="116"/>
      <c r="X13" s="116"/>
      <c r="Y13" s="116"/>
      <c r="Z13" s="117"/>
      <c r="AA13" s="24"/>
      <c r="AB13" s="16"/>
      <c r="AC13" s="156"/>
      <c r="AD13" s="156"/>
      <c r="AE13" s="156"/>
      <c r="AF13" s="156"/>
      <c r="AG13" s="156"/>
      <c r="AH13" s="156"/>
      <c r="AI13" s="156"/>
      <c r="AJ13" s="157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58" t="s">
        <v>36</v>
      </c>
      <c r="G14" s="158"/>
      <c r="H14" s="158"/>
      <c r="I14" s="158"/>
      <c r="J14" s="158"/>
      <c r="K14" s="158"/>
      <c r="L14" s="158"/>
      <c r="M14" s="158"/>
      <c r="N14" s="159"/>
      <c r="O14" s="67" t="s">
        <v>8</v>
      </c>
      <c r="Q14" s="68"/>
      <c r="R14" s="68"/>
      <c r="S14" s="125"/>
      <c r="T14" s="125"/>
      <c r="U14" s="125"/>
      <c r="V14" s="125"/>
      <c r="W14" s="125"/>
      <c r="X14" s="125"/>
      <c r="Y14" s="125"/>
      <c r="Z14" s="126"/>
      <c r="AA14" s="67"/>
      <c r="AB14" s="68"/>
      <c r="AC14" s="127"/>
      <c r="AD14" s="127"/>
      <c r="AE14" s="127"/>
      <c r="AF14" s="127"/>
      <c r="AG14" s="127"/>
      <c r="AH14" s="127"/>
      <c r="AI14" s="127"/>
      <c r="AJ14" s="128"/>
      <c r="AK14" s="64"/>
      <c r="AM14" s="78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29" t="s">
        <v>36</v>
      </c>
      <c r="G15" s="129"/>
      <c r="H15" s="129"/>
      <c r="I15" s="129"/>
      <c r="J15" s="129"/>
      <c r="K15" s="129"/>
      <c r="L15" s="129"/>
      <c r="M15" s="129"/>
      <c r="N15" s="130"/>
      <c r="O15" s="69" t="s">
        <v>9</v>
      </c>
      <c r="P15" s="70"/>
      <c r="Q15" s="71"/>
      <c r="R15" s="71"/>
      <c r="S15" s="120"/>
      <c r="T15" s="120"/>
      <c r="U15" s="120"/>
      <c r="V15" s="120"/>
      <c r="W15" s="120"/>
      <c r="X15" s="120"/>
      <c r="Y15" s="120"/>
      <c r="Z15" s="121"/>
      <c r="AA15" s="67"/>
      <c r="AB15" s="68"/>
      <c r="AC15" s="118"/>
      <c r="AD15" s="118"/>
      <c r="AE15" s="118"/>
      <c r="AF15" s="118"/>
      <c r="AG15" s="118"/>
      <c r="AH15" s="118"/>
      <c r="AI15" s="118"/>
      <c r="AJ15" s="119"/>
      <c r="AK15" s="64"/>
      <c r="AM15" s="7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41" t="s">
        <v>441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44" t="s">
        <v>463</v>
      </c>
      <c r="C18" s="144"/>
      <c r="D18" s="144"/>
      <c r="E18" s="144"/>
      <c r="F18" s="144"/>
      <c r="G18" s="144"/>
      <c r="H18" s="148" t="s">
        <v>442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45"/>
      <c r="C19" s="146"/>
      <c r="D19" s="146"/>
      <c r="E19" s="146"/>
      <c r="F19" s="146"/>
      <c r="G19" s="147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0" t="s">
        <v>721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2"/>
      <c r="AK21" s="15"/>
      <c r="AN21" s="40" t="s">
        <v>649</v>
      </c>
      <c r="AO21" s="40" t="s">
        <v>650</v>
      </c>
    </row>
    <row r="22" spans="1:52" ht="15" customHeight="1" x14ac:dyDescent="0.25">
      <c r="A22" s="13">
        <v>1010</v>
      </c>
      <c r="B22" s="14" t="s">
        <v>661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0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49"/>
      <c r="AF22" s="149"/>
      <c r="AG22" s="149"/>
      <c r="AH22" s="149"/>
      <c r="AI22" s="149"/>
      <c r="AJ22" s="150"/>
      <c r="AK22" s="15"/>
    </row>
    <row r="23" spans="1:52" ht="15" customHeight="1" x14ac:dyDescent="0.25">
      <c r="A23" s="13"/>
      <c r="B23" s="14" t="s">
        <v>526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0" t="s">
        <v>516</v>
      </c>
      <c r="R23" s="111"/>
      <c r="S23" s="111"/>
      <c r="T23" s="111"/>
      <c r="U23" s="111"/>
      <c r="V23" s="111"/>
      <c r="W23" s="111"/>
      <c r="X23" s="111"/>
      <c r="Y23" s="111"/>
      <c r="Z23" s="112"/>
      <c r="AA23" s="139" t="str">
        <f>IF(ISNUMBER(FIND("n",Q23)),"","mm:")</f>
        <v/>
      </c>
      <c r="AB23" s="140"/>
      <c r="AC23" s="140"/>
      <c r="AD23" s="140"/>
      <c r="AE23" s="108"/>
      <c r="AF23" s="108"/>
      <c r="AG23" s="108"/>
      <c r="AH23" s="108"/>
      <c r="AI23" s="108"/>
      <c r="AJ23" s="108"/>
      <c r="AK23" s="15"/>
      <c r="AM23" s="53" t="str">
        <f>IF(Q23="Oui","La hauteur de levage est réduite par la profondeur de la fosse", "")</f>
        <v/>
      </c>
    </row>
    <row r="24" spans="1:52" ht="15" customHeight="1" x14ac:dyDescent="0.25">
      <c r="A24" s="13"/>
      <c r="B24" s="14" t="s">
        <v>462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5" t="s">
        <v>443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5"/>
    </row>
    <row r="25" spans="1:52" ht="15" customHeight="1" x14ac:dyDescent="0.25">
      <c r="A25" s="13"/>
      <c r="B25" s="14" t="s">
        <v>530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5" t="s">
        <v>473</v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05" t="s">
        <v>548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K26" s="15"/>
      <c r="AM26" s="53" t="str">
        <f>IF(Q26&lt;&gt;"Non (standard)","Voir l'illustration à droite", "")</f>
        <v/>
      </c>
    </row>
    <row r="27" spans="1:52" ht="15" customHeight="1" x14ac:dyDescent="0.25">
      <c r="A27" s="13"/>
      <c r="B27" s="14" t="s">
        <v>535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5" t="s">
        <v>548</v>
      </c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7"/>
      <c r="AK27" s="15"/>
      <c r="AM27" s="53" t="str">
        <f>IF(Q27&lt;&gt;"Non (standard)","Voir l'illustration à droite", "")</f>
        <v/>
      </c>
      <c r="AN27" s="40" t="s">
        <v>655</v>
      </c>
      <c r="AO27" s="40" t="s">
        <v>656</v>
      </c>
    </row>
    <row r="28" spans="1:52" ht="15" customHeight="1" x14ac:dyDescent="0.25">
      <c r="A28" s="13">
        <v>1020</v>
      </c>
      <c r="B28" s="14" t="s">
        <v>536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0" t="s">
        <v>89</v>
      </c>
      <c r="R28" s="111"/>
      <c r="S28" s="111"/>
      <c r="T28" s="111"/>
      <c r="U28" s="111"/>
      <c r="V28" s="111"/>
      <c r="W28" s="111"/>
      <c r="X28" s="111"/>
      <c r="Y28" s="111"/>
      <c r="Z28" s="112"/>
      <c r="AA28" s="93" t="str">
        <f>IF(ISNUMBER(FIND("Special",Q28)),"RAL:","")</f>
        <v/>
      </c>
      <c r="AB28" s="94"/>
      <c r="AC28" s="94"/>
      <c r="AD28" s="94"/>
      <c r="AE28" s="108"/>
      <c r="AF28" s="108"/>
      <c r="AG28" s="108"/>
      <c r="AH28" s="108"/>
      <c r="AI28" s="108"/>
      <c r="AJ28" s="108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"/>
    </row>
    <row r="30" spans="1:52" ht="12" customHeight="1" x14ac:dyDescent="0.25">
      <c r="A30" s="13"/>
      <c r="B30" s="46" t="s">
        <v>553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"/>
    </row>
    <row r="31" spans="1:52" ht="15" customHeight="1" x14ac:dyDescent="0.25">
      <c r="A31" s="13">
        <v>1040</v>
      </c>
      <c r="B31" s="14" t="s">
        <v>566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5" t="s">
        <v>396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7"/>
      <c r="AK31" s="15"/>
    </row>
    <row r="32" spans="1:52" ht="15" customHeight="1" x14ac:dyDescent="0.25">
      <c r="A32" s="13">
        <v>1050</v>
      </c>
      <c r="B32" s="14" t="s">
        <v>565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5" t="s">
        <v>396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7"/>
      <c r="AK32" s="15"/>
    </row>
    <row r="33" spans="1:77" ht="15" customHeight="1" x14ac:dyDescent="0.25">
      <c r="A33" s="13">
        <v>1060</v>
      </c>
      <c r="B33" s="14" t="s">
        <v>677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05" t="s">
        <v>396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7"/>
      <c r="AK33" s="15"/>
    </row>
    <row r="34" spans="1:77" ht="15" customHeight="1" x14ac:dyDescent="0.25">
      <c r="A34" s="13">
        <v>1070</v>
      </c>
      <c r="B34" s="14" t="s">
        <v>674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5" t="s">
        <v>396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  <c r="AK34" s="15"/>
    </row>
    <row r="35" spans="1:77" ht="15" customHeight="1" x14ac:dyDescent="0.25">
      <c r="A35" s="13"/>
      <c r="B35" s="14" t="s">
        <v>680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5" t="s">
        <v>396</v>
      </c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  <c r="AK35" s="15"/>
    </row>
    <row r="36" spans="1:77" ht="15" customHeight="1" x14ac:dyDescent="0.25">
      <c r="A36" s="13">
        <v>1080</v>
      </c>
      <c r="B36" s="14" t="s">
        <v>726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05" t="s">
        <v>396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15"/>
    </row>
    <row r="37" spans="1:77" ht="15" customHeight="1" x14ac:dyDescent="0.25">
      <c r="A37" s="13">
        <v>1090</v>
      </c>
      <c r="B37" s="14" t="s">
        <v>727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05" t="s">
        <v>705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 t="s">
        <v>23</v>
      </c>
      <c r="AC37" s="106"/>
      <c r="AD37" s="106" t="s">
        <v>23</v>
      </c>
      <c r="AE37" s="106"/>
      <c r="AF37" s="106"/>
      <c r="AG37" s="106"/>
      <c r="AH37" s="106"/>
      <c r="AI37" s="106"/>
      <c r="AJ37" s="107"/>
      <c r="AK37" s="15"/>
      <c r="AM37" s="53" t="str">
        <f>IF(Q27&lt;&gt;"Non (standard)","Pas possible pour l'entrée latérale sur le palier inférieur", "")</f>
        <v/>
      </c>
      <c r="AN37" s="85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569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08" t="s">
        <v>396</v>
      </c>
      <c r="R39" s="108"/>
      <c r="S39" s="108"/>
      <c r="T39" s="108"/>
      <c r="U39" s="108"/>
      <c r="V39" s="108"/>
      <c r="W39" s="108"/>
      <c r="X39" s="108"/>
      <c r="Y39" s="108"/>
      <c r="Z39" s="108"/>
      <c r="AA39" s="109" t="str">
        <f>IF(ISNUMBER(FIND("N",Q39)),"","mm:")</f>
        <v/>
      </c>
      <c r="AB39" s="109"/>
      <c r="AC39" s="109"/>
      <c r="AD39" s="109"/>
      <c r="AE39" s="108"/>
      <c r="AF39" s="108"/>
      <c r="AG39" s="108"/>
      <c r="AH39" s="108"/>
      <c r="AI39" s="108"/>
      <c r="AJ39" s="108"/>
      <c r="AK39" s="15"/>
      <c r="AN39" s="40" t="s">
        <v>698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572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5" t="s">
        <v>396</v>
      </c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15"/>
      <c r="AQ41" s="43"/>
    </row>
    <row r="42" spans="1:77" s="9" customFormat="1" ht="15" customHeight="1" x14ac:dyDescent="0.25">
      <c r="A42" s="13">
        <v>1140</v>
      </c>
      <c r="B42" s="26" t="s">
        <v>573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5" t="s">
        <v>396</v>
      </c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27"/>
      <c r="AL42" s="40"/>
      <c r="AM42" s="53"/>
      <c r="AN42" s="40" t="s">
        <v>667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577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5" t="s">
        <v>396</v>
      </c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15"/>
      <c r="AM43" s="53" t="str">
        <f>IF(Q43&lt;&gt;"Non","Voir l'illustration à droite", "")</f>
        <v/>
      </c>
      <c r="AQ43" s="43"/>
    </row>
    <row r="44" spans="1:77" ht="15" customHeight="1" x14ac:dyDescent="0.25">
      <c r="A44" s="13">
        <v>1160</v>
      </c>
      <c r="B44" s="26" t="s">
        <v>584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5" t="s">
        <v>470</v>
      </c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15"/>
      <c r="AN44" s="40" t="s">
        <v>646</v>
      </c>
      <c r="AQ44" s="43"/>
    </row>
    <row r="45" spans="1:77" ht="15" customHeight="1" x14ac:dyDescent="0.25">
      <c r="A45" s="13">
        <v>1170</v>
      </c>
      <c r="B45" s="26" t="s">
        <v>587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5" t="s">
        <v>396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15"/>
      <c r="AQ45" s="43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445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446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5" t="s">
        <v>613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15"/>
      <c r="AP48" s="43"/>
      <c r="AQ48" s="43"/>
    </row>
    <row r="49" spans="1:50" s="63" customFormat="1" ht="15" hidden="1" customHeight="1" x14ac:dyDescent="0.25">
      <c r="A49" s="62"/>
      <c r="B49" s="66" t="s">
        <v>596</v>
      </c>
      <c r="C49" s="66"/>
      <c r="D49" s="66"/>
      <c r="Q49" s="95" t="s">
        <v>396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622</v>
      </c>
      <c r="C50" s="66"/>
      <c r="D50" s="66"/>
      <c r="Q50" s="95" t="s">
        <v>620</v>
      </c>
      <c r="R50" s="96"/>
      <c r="S50" s="96"/>
      <c r="T50" s="96"/>
      <c r="U50" s="96"/>
      <c r="V50" s="96"/>
      <c r="W50" s="96"/>
      <c r="X50" s="96"/>
      <c r="Y50" s="96"/>
      <c r="Z50" s="96"/>
      <c r="AA50" s="76"/>
      <c r="AB50" s="102"/>
      <c r="AC50" s="103"/>
      <c r="AD50" s="103"/>
      <c r="AE50" s="103"/>
      <c r="AF50" s="103"/>
      <c r="AG50" s="103"/>
      <c r="AH50" s="103"/>
      <c r="AI50" s="103"/>
      <c r="AJ50" s="104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95" t="s">
        <v>396</v>
      </c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98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100"/>
      <c r="AG53" s="100"/>
      <c r="AH53" s="100"/>
      <c r="AI53" s="100"/>
      <c r="AJ53" s="101"/>
      <c r="AK53" s="77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95" t="s">
        <v>396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  <c r="AK54" s="77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95" t="s">
        <v>396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95" t="s">
        <v>396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5" t="s">
        <v>633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447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0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448</v>
      </c>
      <c r="C70" s="14"/>
      <c r="D70" s="14"/>
      <c r="E70" s="14"/>
      <c r="F70" s="14"/>
      <c r="G70" s="14"/>
      <c r="H70" s="166" t="s">
        <v>455</v>
      </c>
      <c r="I70" s="167"/>
      <c r="J70" s="167"/>
      <c r="K70" s="167"/>
      <c r="L70" s="180"/>
      <c r="M70" s="180"/>
      <c r="N70" s="181">
        <v>2022</v>
      </c>
      <c r="O70" s="181"/>
      <c r="P70" s="182"/>
      <c r="Q70" s="14"/>
      <c r="R70" s="14"/>
      <c r="S70" s="14"/>
      <c r="T70" s="14"/>
      <c r="U70" s="14"/>
      <c r="V70" s="44" t="s">
        <v>449</v>
      </c>
      <c r="W70" s="14"/>
      <c r="X70" s="14"/>
      <c r="Y70" s="14"/>
      <c r="Z70" s="177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PnlcbvMrxvTL55gB6phpKU62RqHH6JpMgr0Yi1Mo03LX5oYqmrU9ajQZIInVh1zmjeB/kFBI5lgwfnp75MsGyw==" saltValue="cWbrLtb0TRzVVJ+m8alxHg==" spinCount="100000" sheet="1" objects="1" scenarios="1" selectLockedCells="1"/>
  <dataConsolidate/>
  <mergeCells count="84">
    <mergeCell ref="H70:K70"/>
    <mergeCell ref="B63:AJ68"/>
    <mergeCell ref="Q56:AJ56"/>
    <mergeCell ref="Q57:AJ57"/>
    <mergeCell ref="Z70:AJ70"/>
    <mergeCell ref="L70:M70"/>
    <mergeCell ref="N70:P70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F9:N9"/>
    <mergeCell ref="F10:N10"/>
    <mergeCell ref="F11:N11"/>
    <mergeCell ref="AC8:AJ8"/>
    <mergeCell ref="AC9:AJ9"/>
    <mergeCell ref="AC10:AJ10"/>
    <mergeCell ref="AC11:AJ11"/>
    <mergeCell ref="Q24:AJ24"/>
    <mergeCell ref="Q23:Z23"/>
    <mergeCell ref="AE23:AJ23"/>
    <mergeCell ref="AA23:AD23"/>
    <mergeCell ref="B16:AJ16"/>
    <mergeCell ref="B18:G18"/>
    <mergeCell ref="B19:G19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</mergeCells>
  <conditionalFormatting sqref="AA71:AB71 AA69:AB69">
    <cfRule type="expression" dxfId="20" priority="87">
      <formula>$Q$51&lt;&gt;"special RAL"</formula>
    </cfRule>
  </conditionalFormatting>
  <conditionalFormatting sqref="AA61:AB62">
    <cfRule type="expression" dxfId="19" priority="86">
      <formula>$Q$51&lt;&gt;"special RAL"</formula>
    </cfRule>
  </conditionalFormatting>
  <conditionalFormatting sqref="AM168:AM1048576">
    <cfRule type="expression" dxfId="18" priority="51">
      <formula>$AM$19:$AM$71=0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0">
    <cfRule type="expression" dxfId="13" priority="22">
      <formula>ISBLANK(Z70)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3">
    <cfRule type="expression" dxfId="2" priority="3">
      <formula>ISBLANK(Q53)</formula>
    </cfRule>
  </conditionalFormatting>
  <conditionalFormatting sqref="AA50:AB50">
    <cfRule type="expression" dxfId="1" priority="2">
      <formula>Q50="other"</formula>
    </cfRule>
  </conditionalFormatting>
  <conditionalFormatting sqref="L70">
    <cfRule type="expression" dxfId="0" priority="1">
      <formula>ISBLANK(L70)</formula>
    </cfRule>
  </conditionalFormatting>
  <dataValidations count="17">
    <dataValidation allowBlank="1" showErrorMessage="1" prompt="Select requested delivery week" sqref="L70:M70" xr:uid="{00000000-0002-0000-0000-000000000000}"/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75DDF1B5-E05E-4116-942C-A4AA5D927AE4}">
      <formula1>"LIFTBOY 3  -  Lifting height 970mm / 240kg capacity"</formula1>
    </dataValidation>
    <dataValidation type="list" allowBlank="1" showInputMessage="1" showErrorMessage="1" sqref="Q28" xr:uid="{AF72D3B3-C7DE-4170-ABF7-638B44AEFB3F}">
      <formula1>"RAL 7035 (standard),RAL 9007 (standard),Special RAL"</formula1>
    </dataValidation>
    <dataValidation type="list" allowBlank="1" showInputMessage="1" showErrorMessage="1" sqref="Q23" xr:uid="{67F8623C-8A2C-41C7-8AF1-2614A047B278}">
      <formula1>"Non (Standard),Oui"</formula1>
    </dataValidation>
    <dataValidation type="list" allowBlank="1" showInputMessage="1" showErrorMessage="1" sqref="Q24" xr:uid="{5D786761-EAD7-4BEA-882A-E02B063B6CB9}">
      <formula1>"Intérieur,De plein air"</formula1>
    </dataValidation>
    <dataValidation type="list" allowBlank="1" showInputMessage="1" showErrorMessage="1" sqref="Q25" xr:uid="{68D5B1F0-235A-4336-AE11-AB287CB41091}">
      <formula1>"Automatiquement,Manuellement"</formula1>
    </dataValidation>
    <dataValidation type="list" allowBlank="1" showInputMessage="1" showErrorMessage="1" sqref="Q26 Q27" xr:uid="{1D5483FC-DF68-42E6-9DA2-DDEB53E18BB7}">
      <formula1>"Non (standard),Oui - sur le côté gauche,Oui - sur le côté droit"</formula1>
    </dataValidation>
    <dataValidation type="list" allowBlank="1" showInputMessage="1" showErrorMessage="1" sqref="Q31 Q32 Q36 Q38 Q39 Q40 Q41 Q42 Q45 Q49 Q52 Q54 Q55 Q56" xr:uid="{A259D0E8-3A04-46EC-8924-8D682F9995DB}">
      <formula1>"Non,Oui"</formula1>
    </dataValidation>
    <dataValidation type="list" allowBlank="1" showInputMessage="1" showErrorMessage="1" sqref="Q33 Q34 Q35" xr:uid="{6D6AF88D-AA33-4D81-AF7D-7D58D59FDD6E}">
      <formula1>"Non,1,2"</formula1>
    </dataValidation>
    <dataValidation type="list" allowBlank="1" showInputMessage="1" showErrorMessage="1" sqref="Q37" xr:uid="{A83D9320-3383-4164-9620-57106A5E8D7A}">
      <formula1>"Non,Oui (standard)"</formula1>
    </dataValidation>
    <dataValidation type="list" allowBlank="1" showInputMessage="1" showErrorMessage="1" sqref="Q43" xr:uid="{B1CFB249-89B5-44BF-90F1-A22305C09951}">
      <formula1>"Non,Oui - à gauche,Qui - droit"</formula1>
    </dataValidation>
    <dataValidation type="list" allowBlank="1" showInputMessage="1" showErrorMessage="1" sqref="Q44" xr:uid="{3A51A10F-8000-4139-B3B9-607FC86590F6}">
      <formula1>"-,Réglable,Fixe sans contrôle d'atterrissage,Fixe avec contrôle d'atterrissage"</formula1>
    </dataValidation>
    <dataValidation type="list" allowBlank="1" showInputMessage="1" showErrorMessage="1" sqref="Q48" xr:uid="{7D806C8F-FD86-4B69-9721-C621A631CE03}">
      <formula1>"Q1 - Boîte en carton,Q3 - Caisse en bois pour le transport maritime,Q3 - Caisse en bois pour le transport aérien"</formula1>
    </dataValidation>
    <dataValidation type="list" allowBlank="1" showInputMessage="1" showErrorMessage="1" sqref="Q57" xr:uid="{4AC1E25B-522C-435D-B823-C00FE3C42C2A}">
      <formula1>"Retour - côté droit,Retour - côté gauche,Avant - côté droit,Avant - côté gauche"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A19" zoomScale="70" zoomScaleNormal="70" workbookViewId="0">
      <selection activeCell="D64" sqref="D64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'[LIFTBOY3_Order form_2022_EN.xlsm]Order form'!$M$2</v>
      </c>
      <c r="B2" s="1" t="s">
        <v>199</v>
      </c>
      <c r="C2" s="87" t="s">
        <v>701</v>
      </c>
      <c r="D2" s="87" t="s">
        <v>701</v>
      </c>
      <c r="E2" s="87" t="s">
        <v>701</v>
      </c>
      <c r="F2" s="87" t="s">
        <v>701</v>
      </c>
    </row>
    <row r="3" spans="1:6" x14ac:dyDescent="0.25">
      <c r="A3" s="1" t="str">
        <f ca="1">CELL("address",'Order form'!M3)</f>
        <v>'[LIFTBOY3_Order form_2022_EN.xlsm]Order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'[LIFTBOY3_Order form_2022_EN.xlsm]Order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'[LIFTBOY3_Order form_2022_EN.xlsm]Order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'[LIFTBOY3_Order form_2022_EN.xlsm]Order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'[LIFTBOY3_Order form_2022_EN.xlsm]Order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'[LIFTBOY3_Order form_2022_EN.xlsm]Order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'[LIFTBOY3_Order form_2022_EN.xlsm]Order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'[LIFTBOY3_Order form_2022_EN.xlsm]Order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'[LIFTBOY3_Order form_2022_EN.xlsm]Order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'[LIFTBOY3_Order form_2022_EN.xlsm]Order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'[LIFTBOY3_Order form_2022_EN.xlsm]Order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'[LIFTBOY3_Order form_2022_EN.xlsm]Order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'[LIFTBOY3_Order form_2022_EN.xlsm]Order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'[LIFTBOY3_Order form_2022_EN.xlsm]Order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'[LIFTBOY3_Order form_2022_EN.xlsm]Order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'[LIFTBOY3_Order form_2022_EN.xlsm]Order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'[LIFTBOY3_Order form_2022_EN.xlsm]Order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'[LIFTBOY3_Order form_2022_EN.xlsm]Order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'[LIFTBOY3_Order form_2022_EN.xlsm]Order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'[LIFTBOY3_Order form_2022_EN.xlsm]Order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'[LIFTBOY3_Order form_2022_EN.xlsm]Order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'[LIFTBOY3_Order form_2022_EN.xlsm]Order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'[LIFTBOY3_Order form_2022_EN.xlsm]Order form'!$B$22</v>
      </c>
      <c r="B30" s="1" t="s">
        <v>199</v>
      </c>
      <c r="C30" s="82" t="s">
        <v>659</v>
      </c>
      <c r="D30" s="82" t="s">
        <v>660</v>
      </c>
      <c r="E30" s="82" t="s">
        <v>661</v>
      </c>
      <c r="F30" t="s">
        <v>662</v>
      </c>
    </row>
    <row r="31" spans="1:10" x14ac:dyDescent="0.25">
      <c r="A31" s="1" t="str">
        <f ca="1">CELL("address",'Order form'!B23)</f>
        <v>'[LIFTBOY3_Order form_2022_EN.xlsm]Order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'[LIFTBOY3_Order form_2022_EN.xlsm]Order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'[LIFTBOY3_Order form_2022_EN.xlsm]Order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'[LIFTBOY3_Order form_2022_EN.xlsm]Order form'!$B$26</v>
      </c>
      <c r="B34" s="1" t="s">
        <v>199</v>
      </c>
      <c r="C34" s="56" t="s">
        <v>531</v>
      </c>
      <c r="D34" s="81" t="s">
        <v>540</v>
      </c>
      <c r="E34" s="81" t="s">
        <v>534</v>
      </c>
      <c r="F34" s="81" t="s">
        <v>537</v>
      </c>
    </row>
    <row r="35" spans="1:6" x14ac:dyDescent="0.25">
      <c r="A35" s="1" t="str">
        <f ca="1">CELL("address",'Order form'!B27)</f>
        <v>'[LIFTBOY3_Order form_2022_EN.xlsm]Order form'!$B$27</v>
      </c>
      <c r="B35" s="1" t="s">
        <v>199</v>
      </c>
      <c r="C35" s="81" t="s">
        <v>532</v>
      </c>
      <c r="D35" s="81" t="s">
        <v>541</v>
      </c>
      <c r="E35" s="81" t="s">
        <v>535</v>
      </c>
      <c r="F35" s="81" t="s">
        <v>538</v>
      </c>
    </row>
    <row r="36" spans="1:6" x14ac:dyDescent="0.25">
      <c r="A36" s="1" t="str">
        <f ca="1">CELL("address",'Order form'!B28)</f>
        <v>'[LIFTBOY3_Order form_2022_EN.xlsm]Order form'!$B$28</v>
      </c>
      <c r="B36" s="1" t="s">
        <v>199</v>
      </c>
      <c r="C36" s="56" t="s">
        <v>533</v>
      </c>
      <c r="D36" s="79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'[LIFTBOY3_Order form_2022_EN.xlsm]Order form'!$AN$21</v>
      </c>
      <c r="B37" s="1" t="s">
        <v>199</v>
      </c>
      <c r="C37" s="81" t="s">
        <v>642</v>
      </c>
      <c r="D37" s="81" t="s">
        <v>644</v>
      </c>
      <c r="E37" s="81" t="s">
        <v>649</v>
      </c>
      <c r="F37" s="81" t="s">
        <v>647</v>
      </c>
    </row>
    <row r="38" spans="1:6" x14ac:dyDescent="0.25">
      <c r="A38" s="1" t="str">
        <f ca="1">CELL("address",'Order form'!AO21)</f>
        <v>'[LIFTBOY3_Order form_2022_EN.xlsm]Order form'!$AO$21</v>
      </c>
      <c r="B38" s="1" t="s">
        <v>199</v>
      </c>
      <c r="C38" s="81" t="s">
        <v>643</v>
      </c>
      <c r="D38" s="81" t="s">
        <v>645</v>
      </c>
      <c r="E38" s="81" t="s">
        <v>650</v>
      </c>
      <c r="F38" s="81" t="s">
        <v>648</v>
      </c>
    </row>
    <row r="39" spans="1:6" x14ac:dyDescent="0.25">
      <c r="A39" s="1" t="str">
        <f ca="1">CELL("address",'Order form'!AN27)</f>
        <v>'[LIFTBOY3_Order form_2022_EN.xlsm]Order form'!$AN$27</v>
      </c>
      <c r="B39" s="1" t="s">
        <v>199</v>
      </c>
      <c r="C39" s="81" t="s">
        <v>651</v>
      </c>
      <c r="D39" s="81" t="s">
        <v>653</v>
      </c>
      <c r="E39" s="81" t="s">
        <v>655</v>
      </c>
      <c r="F39" s="81" t="s">
        <v>657</v>
      </c>
    </row>
    <row r="40" spans="1:6" x14ac:dyDescent="0.25">
      <c r="A40" s="1" t="str">
        <f ca="1">CELL("address",'Order form'!AO27)</f>
        <v>'[LIFTBOY3_Order form_2022_EN.xlsm]Order form'!$AO$27</v>
      </c>
      <c r="B40" s="1" t="s">
        <v>199</v>
      </c>
      <c r="C40" s="81" t="s">
        <v>652</v>
      </c>
      <c r="D40" s="81" t="s">
        <v>654</v>
      </c>
      <c r="E40" s="81" t="s">
        <v>656</v>
      </c>
      <c r="F40" s="81" t="s">
        <v>658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'[LIFTBOY3_Order form_2022_EN.xlsm]Order form'!$Q$21</v>
      </c>
      <c r="B42" s="88" t="s">
        <v>199</v>
      </c>
      <c r="C42" s="91" t="s">
        <v>719</v>
      </c>
      <c r="D42" s="91" t="s">
        <v>720</v>
      </c>
      <c r="E42" s="91" t="s">
        <v>721</v>
      </c>
      <c r="F42" s="91" t="s">
        <v>722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'[LIFTBOY3_Order form_2022_EN.xlsm]Order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'[LIFTBOY3_Order form_2022_EN.xlsm]Order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'[LIFTBOY3_Order form_2022_EN.xlsm]Order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'[LIFTBOY3_Order form_2022_EN.xlsm]Order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'[LIFTBOY3_Order form_2022_EN.xlsm]Order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'[LIFTBOY3_Order form_2022_EN.xlsm]Order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'[LIFTBOY3_Order form_2022_EN.xlsm]Order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'[LIFTBOY3_Order form_2022_EN.xlsm]Order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'[LIFTBOY3_Order form_2022_EN.xlsm]Order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'[LIFTBOY3_Order form_2022_EN.xlsm]Order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'[LIFTBOY3_Order form_2022_EN.xlsm]Order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'[LIFTBOY3_Order form_2022_EN.xlsm]Order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'[LIFTBOY3_Order form_2022_EN.xlsm]Order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'[LIFTBOY3_Order form_2022_EN.xlsm]Order form'!$Q$28</v>
      </c>
      <c r="B58" s="1" t="s">
        <v>227</v>
      </c>
      <c r="C58" s="83" t="s">
        <v>668</v>
      </c>
      <c r="D58" s="83" t="s">
        <v>669</v>
      </c>
      <c r="E58" s="83" t="s">
        <v>668</v>
      </c>
      <c r="F58" t="s">
        <v>670</v>
      </c>
    </row>
    <row r="59" spans="1:14" x14ac:dyDescent="0.25">
      <c r="A59" s="1" t="str">
        <f ca="1">CELL("address",'Order form'!Q28)</f>
        <v>'[LIFTBOY3_Order form_2022_EN.xlsm]Order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'[LIFTBOY3_Order form_2022_EN.xlsm]Order form'!$AM$23</v>
      </c>
      <c r="B61" s="80" t="s">
        <v>291</v>
      </c>
      <c r="C61" s="86" t="s">
        <v>685</v>
      </c>
      <c r="D61" s="86" t="s">
        <v>686</v>
      </c>
      <c r="E61" s="86" t="s">
        <v>688</v>
      </c>
      <c r="F61" s="86" t="s">
        <v>687</v>
      </c>
    </row>
    <row r="62" spans="1:14" x14ac:dyDescent="0.25">
      <c r="A62" s="1" t="str">
        <f ca="1">CELL("address",'Order form'!AM26)</f>
        <v>'[LIFTBOY3_Order form_2022_EN.xlsm]Order form'!$AM$26</v>
      </c>
      <c r="B62" s="80" t="s">
        <v>291</v>
      </c>
      <c r="C62" s="86" t="s">
        <v>684</v>
      </c>
      <c r="D62" s="86" t="s">
        <v>690</v>
      </c>
      <c r="E62" s="86" t="s">
        <v>692</v>
      </c>
      <c r="F62" s="86" t="s">
        <v>694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'[LIFTBOY3_Order form_2022_EN.xlsm]Order form'!$AM$27</v>
      </c>
      <c r="B63" s="80" t="s">
        <v>291</v>
      </c>
      <c r="C63" s="91" t="s">
        <v>689</v>
      </c>
      <c r="D63" s="86" t="s">
        <v>691</v>
      </c>
      <c r="E63" s="86" t="s">
        <v>693</v>
      </c>
      <c r="F63" s="86" t="s">
        <v>695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'[LIFTBOY3_Order form_2022_EN.xlsm]Order form'!$AM$37</v>
      </c>
      <c r="B64" s="92" t="s">
        <v>291</v>
      </c>
      <c r="C64" s="91" t="s">
        <v>730</v>
      </c>
      <c r="D64" s="91" t="s">
        <v>735</v>
      </c>
      <c r="E64" s="91" t="s">
        <v>736</v>
      </c>
      <c r="F64" s="91" t="s">
        <v>737</v>
      </c>
      <c r="G64" s="91"/>
      <c r="H64" s="91"/>
      <c r="I64" s="91"/>
      <c r="J64" s="91"/>
      <c r="K64" s="91"/>
      <c r="L64" s="91"/>
      <c r="M64" s="91"/>
      <c r="N64" s="91"/>
    </row>
    <row r="65" spans="1:14" x14ac:dyDescent="0.25">
      <c r="A65" s="1" t="str">
        <f ca="1">CELL("address",'Order form'!AM43)</f>
        <v>'[LIFTBOY3_Order form_2022_EN.xlsm]Order form'!$AM$43</v>
      </c>
      <c r="B65" s="80" t="s">
        <v>291</v>
      </c>
      <c r="C65" s="91" t="s">
        <v>731</v>
      </c>
      <c r="D65" s="91" t="s">
        <v>732</v>
      </c>
      <c r="E65" s="91" t="s">
        <v>733</v>
      </c>
      <c r="F65" s="91" t="s">
        <v>734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'[LIFTBOY3_Order form_2022_EN.xlsm]Order form'!$AN$39</v>
      </c>
      <c r="B66" s="80" t="s">
        <v>199</v>
      </c>
      <c r="C66" s="86" t="s">
        <v>696</v>
      </c>
      <c r="D66" s="86" t="s">
        <v>697</v>
      </c>
      <c r="E66" s="86" t="s">
        <v>698</v>
      </c>
      <c r="F66" s="86" t="s">
        <v>699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'[LIFTBOY3_Order form_2022_EN.xlsm]Order form'!$AN$44</v>
      </c>
      <c r="B67" s="80" t="s">
        <v>199</v>
      </c>
      <c r="C67" s="82" t="s">
        <v>174</v>
      </c>
      <c r="D67" s="82" t="s">
        <v>137</v>
      </c>
      <c r="E67" s="82" t="s">
        <v>646</v>
      </c>
      <c r="F67" s="82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'[LIFTBOY3_Order form_2022_EN.xlsm]Order form'!$AN$42</v>
      </c>
      <c r="B68" s="80" t="s">
        <v>199</v>
      </c>
      <c r="C68" s="82" t="s">
        <v>173</v>
      </c>
      <c r="D68" s="82" t="s">
        <v>136</v>
      </c>
      <c r="E68" s="82" t="s">
        <v>667</v>
      </c>
      <c r="F68" s="82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'[LIFTBOY3_Order form_2022_EN.xlsm]Order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'[LIFTBOY3_Order form_2022_EN.xlsm]Order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'[LIFTBOY3_Order form_2022_EN.xlsm]Order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'[LIFTBOY3_Order form_2022_EN.xlsm]Order form'!$B$33</v>
      </c>
      <c r="B72" s="1" t="s">
        <v>199</v>
      </c>
      <c r="C72" s="84" t="s">
        <v>671</v>
      </c>
      <c r="D72" s="89" t="s">
        <v>702</v>
      </c>
      <c r="E72" s="84" t="s">
        <v>677</v>
      </c>
      <c r="F72" s="84" t="s">
        <v>675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'[LIFTBOY3_Order form_2022_EN.xlsm]Order form'!$B$34</v>
      </c>
      <c r="B73" s="1" t="s">
        <v>199</v>
      </c>
      <c r="C73" s="84" t="s">
        <v>672</v>
      </c>
      <c r="D73" s="84" t="s">
        <v>673</v>
      </c>
      <c r="E73" s="84" t="s">
        <v>674</v>
      </c>
      <c r="F73" s="84" t="s">
        <v>676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'[LIFTBOY3_Order form_2022_EN.xlsm]Order form'!$B$35</v>
      </c>
      <c r="B74" s="1" t="s">
        <v>199</v>
      </c>
      <c r="C74" s="84" t="s">
        <v>679</v>
      </c>
      <c r="D74" s="84" t="s">
        <v>678</v>
      </c>
      <c r="E74" s="84" t="s">
        <v>680</v>
      </c>
      <c r="F74" s="37" t="s">
        <v>681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'[LIFTBOY3_Order form_2022_EN.xlsm]Order form'!$B$36</v>
      </c>
      <c r="B75" s="1" t="s">
        <v>199</v>
      </c>
      <c r="C75" s="91" t="s">
        <v>723</v>
      </c>
      <c r="D75" s="91" t="s">
        <v>724</v>
      </c>
      <c r="E75" s="91" t="s">
        <v>726</v>
      </c>
      <c r="F75" s="91" t="s">
        <v>728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'[LIFTBOY3_Order form_2022_EN.xlsm]Order form'!$B$37</v>
      </c>
      <c r="B76" s="1" t="s">
        <v>199</v>
      </c>
      <c r="C76" s="37" t="s">
        <v>557</v>
      </c>
      <c r="D76" s="91" t="s">
        <v>725</v>
      </c>
      <c r="E76" s="91" t="s">
        <v>727</v>
      </c>
      <c r="F76" s="91" t="s">
        <v>729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'[LIFTBOY3_Order form_2022_EN.xlsm]Order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'[LIFTBOY3_Order form_2022_EN.xlsm]Order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'[LIFTBOY3_Order form_2022_EN.xlsm]Order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'[LIFTBOY3_Order form_2022_EN.xlsm]Order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'[LIFTBOY3_Order form_2022_EN.xlsm]Order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'[LIFTBOY3_Order form_2022_EN.xlsm]Order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'[LIFTBOY3_Order form_2022_EN.xlsm]Order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'[LIFTBOY3_Order form_2022_EN.xlsm]Order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'[LIFTBOY3_Order form_2022_EN.xlsm]Order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'[LIFTBOY3_Order form_2022_EN.xlsm]Order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'[LIFTBOY3_Order form_2022_EN.xlsm]Order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'[LIFTBOY3_Order form_2022_EN.xlsm]Order form'!$Q$33</v>
      </c>
      <c r="B91" s="1" t="s">
        <v>227</v>
      </c>
      <c r="C91" s="84" t="s">
        <v>682</v>
      </c>
      <c r="D91" s="84" t="s">
        <v>682</v>
      </c>
      <c r="E91" s="84" t="s">
        <v>682</v>
      </c>
      <c r="F91" s="84" t="s">
        <v>682</v>
      </c>
    </row>
    <row r="92" spans="1:14" x14ac:dyDescent="0.25">
      <c r="A92" s="1" t="str">
        <f ca="1">CELL("address",'Order form'!Q33)</f>
        <v>'[LIFTBOY3_Order form_2022_EN.xlsm]Order form'!$Q$33</v>
      </c>
      <c r="B92" s="1" t="s">
        <v>227</v>
      </c>
      <c r="C92" s="84" t="s">
        <v>683</v>
      </c>
      <c r="D92" s="84" t="s">
        <v>683</v>
      </c>
      <c r="E92" s="84" t="s">
        <v>683</v>
      </c>
      <c r="F92" s="84" t="s">
        <v>683</v>
      </c>
    </row>
    <row r="93" spans="1:14" x14ac:dyDescent="0.25">
      <c r="A93" s="1" t="str">
        <f ca="1">CELL("address",'Order form'!Q34)</f>
        <v>'[LIFTBOY3_Order form_2022_EN.xlsm]Order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'[LIFTBOY3_Order form_2022_EN.xlsm]Order form'!$Q$34</v>
      </c>
      <c r="B94" s="1" t="s">
        <v>227</v>
      </c>
      <c r="C94" s="84" t="s">
        <v>682</v>
      </c>
      <c r="D94" s="84" t="s">
        <v>682</v>
      </c>
      <c r="E94" s="84" t="s">
        <v>682</v>
      </c>
      <c r="F94" s="84" t="s">
        <v>682</v>
      </c>
    </row>
    <row r="95" spans="1:14" x14ac:dyDescent="0.25">
      <c r="A95" s="1" t="str">
        <f ca="1">CELL("address",'Order form'!Q34)</f>
        <v>'[LIFTBOY3_Order form_2022_EN.xlsm]Order form'!$Q$34</v>
      </c>
      <c r="B95" s="1" t="s">
        <v>227</v>
      </c>
      <c r="C95" s="84" t="s">
        <v>683</v>
      </c>
      <c r="D95" s="84" t="s">
        <v>683</v>
      </c>
      <c r="E95" s="84" t="s">
        <v>683</v>
      </c>
      <c r="F95" s="84" t="s">
        <v>683</v>
      </c>
    </row>
    <row r="96" spans="1:14" x14ac:dyDescent="0.25">
      <c r="A96" s="1" t="str">
        <f ca="1">CELL("address",'Order form'!Q35)</f>
        <v>'[LIFTBOY3_Order form_2022_EN.xlsm]Order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'[LIFTBOY3_Order form_2022_EN.xlsm]Order form'!$Q$35</v>
      </c>
      <c r="B97" s="1" t="s">
        <v>227</v>
      </c>
      <c r="C97" s="84" t="s">
        <v>682</v>
      </c>
      <c r="D97" s="84" t="s">
        <v>682</v>
      </c>
      <c r="E97" s="84" t="s">
        <v>682</v>
      </c>
      <c r="F97" s="84" t="s">
        <v>682</v>
      </c>
    </row>
    <row r="98" spans="1:36" x14ac:dyDescent="0.25">
      <c r="A98" s="1" t="str">
        <f ca="1">CELL("address",'Order form'!Q35)</f>
        <v>'[LIFTBOY3_Order form_2022_EN.xlsm]Order form'!$Q$35</v>
      </c>
      <c r="B98" s="1" t="s">
        <v>227</v>
      </c>
      <c r="C98" s="84" t="s">
        <v>683</v>
      </c>
      <c r="D98" s="84" t="s">
        <v>683</v>
      </c>
      <c r="E98" s="84" t="s">
        <v>683</v>
      </c>
      <c r="F98" s="84" t="s">
        <v>683</v>
      </c>
    </row>
    <row r="99" spans="1:36" x14ac:dyDescent="0.25">
      <c r="A99" s="1" t="str">
        <f ca="1">CELL("address",'Order form'!Q36)</f>
        <v>'[LIFTBOY3_Order form_2022_EN.xlsm]Order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'[LIFTBOY3_Order form_2022_EN.xlsm]Order form'!$Q$36</v>
      </c>
      <c r="B100" s="1" t="s">
        <v>227</v>
      </c>
      <c r="C100" s="89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'[LIFTBOY3_Order form_2022_EN.xlsm]Order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'[LIFTBOY3_Order form_2022_EN.xlsm]Order form'!$Q$37</v>
      </c>
      <c r="B102" s="1" t="s">
        <v>227</v>
      </c>
      <c r="C102" s="89" t="s">
        <v>703</v>
      </c>
      <c r="D102" s="89" t="s">
        <v>704</v>
      </c>
      <c r="E102" s="89" t="s">
        <v>705</v>
      </c>
      <c r="F102" t="s">
        <v>706</v>
      </c>
    </row>
    <row r="103" spans="1:36" x14ac:dyDescent="0.25">
      <c r="A103" s="1" t="str">
        <f ca="1">CELL("address",'Order form'!Q38)</f>
        <v>'[LIFTBOY3_Order form_2022_EN.xlsm]Order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'[LIFTBOY3_Order form_2022_EN.xlsm]Order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'[LIFTBOY3_Order form_2022_EN.xlsm]Order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'[LIFTBOY3_Order form_2022_EN.xlsm]Order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'[LIFTBOY3_Order form_2022_EN.xlsm]Order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'[LIFTBOY3_Order form_2022_EN.xlsm]Order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'[LIFTBOY3_Order form_2022_EN.xlsm]Order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'[LIFTBOY3_Order form_2022_EN.xlsm]Order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'[LIFTBOY3_Order form_2022_EN.xlsm]Order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'[LIFTBOY3_Order form_2022_EN.xlsm]Order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'[LIFTBOY3_Order form_2022_EN.xlsm]Order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'[LIFTBOY3_Order form_2022_EN.xlsm]Order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'[LIFTBOY3_Order form_2022_EN.xlsm]Order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'[LIFTBOY3_Order form_2022_EN.xlsm]Order form'!$Q$44</v>
      </c>
      <c r="B116" s="1" t="s">
        <v>227</v>
      </c>
      <c r="C116" s="89" t="s">
        <v>470</v>
      </c>
      <c r="D116" s="89" t="s">
        <v>470</v>
      </c>
      <c r="E116" s="89" t="s">
        <v>470</v>
      </c>
      <c r="F116" s="90" t="s">
        <v>470</v>
      </c>
      <c r="H116" s="48"/>
      <c r="I116" s="48"/>
    </row>
    <row r="117" spans="1:9" x14ac:dyDescent="0.25">
      <c r="A117" s="1" t="str">
        <f ca="1">CELL("address",'Order form'!Q44)</f>
        <v>'[LIFTBOY3_Order form_2022_EN.xlsm]Order form'!$Q$44</v>
      </c>
      <c r="B117" s="1" t="s">
        <v>227</v>
      </c>
      <c r="C117" s="89" t="s">
        <v>707</v>
      </c>
      <c r="D117" s="89" t="s">
        <v>710</v>
      </c>
      <c r="E117" s="89" t="s">
        <v>713</v>
      </c>
      <c r="F117" t="s">
        <v>716</v>
      </c>
      <c r="H117" s="49"/>
      <c r="I117" s="37"/>
    </row>
    <row r="118" spans="1:9" x14ac:dyDescent="0.25">
      <c r="A118" s="1" t="str">
        <f ca="1">CELL("address",'Order form'!Q44)</f>
        <v>'[LIFTBOY3_Order form_2022_EN.xlsm]Order form'!$Q$44</v>
      </c>
      <c r="B118" s="1" t="s">
        <v>227</v>
      </c>
      <c r="C118" s="89" t="s">
        <v>708</v>
      </c>
      <c r="D118" s="89" t="s">
        <v>711</v>
      </c>
      <c r="E118" s="89" t="s">
        <v>714</v>
      </c>
      <c r="F118" t="s">
        <v>717</v>
      </c>
      <c r="H118" s="50"/>
      <c r="I118" s="48"/>
    </row>
    <row r="119" spans="1:9" x14ac:dyDescent="0.25">
      <c r="A119" s="1" t="str">
        <f ca="1">CELL("address",'Order form'!Q44)</f>
        <v>'[LIFTBOY3_Order form_2022_EN.xlsm]Order form'!$Q$44</v>
      </c>
      <c r="B119" s="1" t="s">
        <v>227</v>
      </c>
      <c r="C119" s="89" t="s">
        <v>709</v>
      </c>
      <c r="D119" s="89" t="s">
        <v>712</v>
      </c>
      <c r="E119" s="89" t="s">
        <v>715</v>
      </c>
      <c r="F119" t="s">
        <v>718</v>
      </c>
      <c r="H119" s="50"/>
      <c r="I119" s="50"/>
    </row>
    <row r="120" spans="1:9" x14ac:dyDescent="0.25">
      <c r="A120" s="1" t="str">
        <f ca="1">CELL("address",'Order form'!Q45)</f>
        <v>'[LIFTBOY3_Order form_2022_EN.xlsm]Order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'[LIFTBOY3_Order form_2022_EN.xlsm]Order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'[LIFTBOY3_Order form_2022_EN.xlsm]Order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'[LIFTBOY3_Order form_2022_EN.xlsm]Order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'[LIFTBOY3_Order form_2022_EN.xlsm]Order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'[LIFTBOY3_Order form_2022_EN.xlsm]Order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'[LIFTBOY3_Order form_2022_EN.xlsm]Order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'[LIFTBOY3_Order form_2022_EN.xlsm]Order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'[LIFTBOY3_Order form_2022_EN.xlsm]Order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'[LIFTBOY3_Order form_2022_EN.xlsm]Order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'[LIFTBOY3_Order form_2022_EN.xlsm]Order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'[LIFTBOY3_Order form_2022_EN.xlsm]Order form'!$B$57</v>
      </c>
      <c r="B133" s="1" t="s">
        <v>199</v>
      </c>
      <c r="C133" s="82" t="s">
        <v>663</v>
      </c>
      <c r="D133" s="82" t="s">
        <v>664</v>
      </c>
      <c r="E133" s="35" t="s">
        <v>665</v>
      </c>
      <c r="F133" s="35" t="s">
        <v>666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'[LIFTBOY3_Order form_2022_EN.xlsm]Order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'[LIFTBOY3_Order form_2022_EN.xlsm]Order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'[LIFTBOY3_Order form_2022_EN.xlsm]Order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'[LIFTBOY3_Order form_2022_EN.xlsm]Order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'[LIFTBOY3_Order form_2022_EN.xlsm]Order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'[LIFTBOY3_Order form_2022_EN.xlsm]Order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'[LIFTBOY3_Order form_2022_EN.xlsm]Order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'[LIFTBOY3_Order form_2022_EN.xlsm]Order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'[LIFTBOY3_Order form_2022_EN.xlsm]Order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'[LIFTBOY3_Order form_2022_EN.xlsm]Order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'[LIFTBOY3_Order form_2022_EN.xlsm]Order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'[LIFTBOY3_Order form_2022_EN.xlsm]Order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'[LIFTBOY3_Order form_2022_EN.xlsm]Order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'[LIFTBOY3_Order form_2022_EN.xlsm]Order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'[LIFTBOY3_Order form_2022_EN.xlsm]Order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'[LIFTBOY3_Order form_2022_EN.xlsm]Order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'[LIFTBOY3_Order form_2022_EN.xlsm]Order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'[LIFTBOY3_Order form_2022_EN.xlsm]Order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'[LIFTBOY3_Order form_2022_EN.xlsm]Order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'[LIFTBOY3_Order form_2022_EN.xlsm]Order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'[LIFTBOY3_Order form_2022_EN.xlsm]Order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'[LIFTBOY3_Order form_2022_EN.xlsm]Order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'[LIFTBOY3_Order form_2022_EN.xlsm]Order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'[LIFTBOY3_Order form_2022_EN.xlsm]Order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'[LIFTBOY3_Order form_2022_EN.xlsm]Order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'[LIFTBOY3_Order form_2022_EN.xlsm]Order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'[LIFTBOY3_Order form_2022_EN.xlsm]Order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198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2021-12-15T06:26:09Z</dcterms:modified>
</cp:coreProperties>
</file>